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224" i="1"/>
  <c r="E223"/>
  <c r="E222"/>
  <c r="E212"/>
  <c r="E211"/>
  <c r="E207"/>
  <c r="E206"/>
  <c r="E165"/>
  <c r="E164"/>
  <c r="F96"/>
  <c r="F95"/>
  <c r="F92"/>
  <c r="F91"/>
  <c r="F83"/>
  <c r="F80"/>
  <c r="F63"/>
  <c r="F62"/>
  <c r="F59"/>
  <c r="F58"/>
  <c r="F52"/>
  <c r="F51"/>
  <c r="F50"/>
  <c r="F49"/>
  <c r="F40"/>
  <c r="F39"/>
  <c r="F38"/>
  <c r="F35"/>
  <c r="F34"/>
  <c r="F32"/>
  <c r="F31"/>
  <c r="F22"/>
  <c r="F21"/>
  <c r="F20"/>
  <c r="F19"/>
  <c r="F15"/>
  <c r="F14"/>
</calcChain>
</file>

<file path=xl/sharedStrings.xml><?xml version="1.0" encoding="utf-8"?>
<sst xmlns="http://schemas.openxmlformats.org/spreadsheetml/2006/main" count="354" uniqueCount="122">
  <si>
    <t>Merit No.</t>
  </si>
  <si>
    <t>Form No.</t>
  </si>
  <si>
    <t>Name</t>
  </si>
  <si>
    <t>Category</t>
  </si>
  <si>
    <t>FY %</t>
  </si>
  <si>
    <t>MAHAJAN SHWETA SANDEEP</t>
  </si>
  <si>
    <t>OPEN</t>
  </si>
  <si>
    <t>SAGGU GURPREET KAUR KULWANT SINGH</t>
  </si>
  <si>
    <t>DEODHAR PRACHI PRAKASH</t>
  </si>
  <si>
    <t>DAMLE MAITREYEE DHANANJAY</t>
  </si>
  <si>
    <t>EAKHANDE AISHWARYA KHANDERAO</t>
  </si>
  <si>
    <t>O.B.C.</t>
  </si>
  <si>
    <t>KAD NILAM VITTHAL</t>
  </si>
  <si>
    <t>SHINDE SANDESH SAMBHAJI</t>
  </si>
  <si>
    <t>SUSHMITA SATISH</t>
  </si>
  <si>
    <t>PURNIMA GUPTA</t>
  </si>
  <si>
    <t>KULKARNI SHIVANI PRASAD</t>
  </si>
  <si>
    <t>PAWAR PRACHI SUNIL</t>
  </si>
  <si>
    <t>SHAH DIVYA KAUSHIK</t>
  </si>
  <si>
    <t>KULKARNI ANKITA BALKRISHNA</t>
  </si>
  <si>
    <t>MANANI PRIYANKA NARENDRA</t>
  </si>
  <si>
    <t>DATYE SWARALI GANESH</t>
  </si>
  <si>
    <t>WAGH VAISHNAVI SHRIRANG</t>
  </si>
  <si>
    <t>NANAWARE NIKITA SHRIKANT</t>
  </si>
  <si>
    <t>BABAR SHARYU VISHWAMBHAR</t>
  </si>
  <si>
    <t>KULKARNI VINITA KISHOR</t>
  </si>
  <si>
    <t>GAWALI PRAMILA PRAKASH</t>
  </si>
  <si>
    <t>GANDHE SAYALI CHANDRASHEKHAR</t>
  </si>
  <si>
    <t>SHINDE MANISHA DHURAJI</t>
  </si>
  <si>
    <t>S.C.</t>
  </si>
  <si>
    <t>KAMBLE PRACHI KISHOR</t>
  </si>
  <si>
    <t>BELAPURKAR SNEHAL PRASAD</t>
  </si>
  <si>
    <t>DIMBLE KANCHAN DILIP</t>
  </si>
  <si>
    <t>KAWARE KOMAL EKNATH</t>
  </si>
  <si>
    <t>SOCHING LUIKHAM</t>
  </si>
  <si>
    <t xml:space="preserve">OPEN </t>
  </si>
  <si>
    <t>TIBE NISHIGANDHA ASHOK</t>
  </si>
  <si>
    <t>SHIVATARE SAVITA SATISH</t>
  </si>
  <si>
    <t>LENDE RUPALI LAXMAN</t>
  </si>
  <si>
    <t>NT-C</t>
  </si>
  <si>
    <t>SHIDTURE SHUBHAM VASANT</t>
  </si>
  <si>
    <t>NT-A</t>
  </si>
  <si>
    <t>BHADANE AKSHADA SANJAY</t>
  </si>
  <si>
    <t>MAHALE MITHIL RAMCHANDRA</t>
  </si>
  <si>
    <t>S.T.</t>
  </si>
  <si>
    <t>VARSHA RAJENDRA DESHMUKH</t>
  </si>
  <si>
    <t>SUTAR KAJAL KALURAM</t>
  </si>
  <si>
    <t>GHATE GANDHALI MAKARAND</t>
  </si>
  <si>
    <t>MISS MALVE SHWETA SATISH</t>
  </si>
  <si>
    <t>PATIL ASHWINI VISHWANATH</t>
  </si>
  <si>
    <t>THORAT NIKITA NARENDRA</t>
  </si>
  <si>
    <t>TEJASWANI</t>
  </si>
  <si>
    <t>KELKAR SAURABH PRAFULLADATTA</t>
  </si>
  <si>
    <t>PASKANTHI RACHANA NARESH</t>
  </si>
  <si>
    <t>S.B.C.</t>
  </si>
  <si>
    <t>BONDARDE AARTI SHIVAJI</t>
  </si>
  <si>
    <t>YERWA SHRUTIKA LAXMAN</t>
  </si>
  <si>
    <t>GADDA JAINAMI BHAGWANJI</t>
  </si>
  <si>
    <t>THOPATE PRATIBHA DIPAK</t>
  </si>
  <si>
    <t>KHANDALE PRAJKTA RAMCHANDRA</t>
  </si>
  <si>
    <t>WALKE AISHWARYA SIDDESHWAR</t>
  </si>
  <si>
    <t>DESHMUKH PALLAVI GULABRAO</t>
  </si>
  <si>
    <t>NICHIT SONALI VIDYADHAR</t>
  </si>
  <si>
    <t>PAWAR POOJA CHANDRAKANT</t>
  </si>
  <si>
    <t>THAKKAR BHAKTI VINAY</t>
  </si>
  <si>
    <t>INAMDAR MITALI UPENDRA</t>
  </si>
  <si>
    <t>JADHAV DEVAYANI RAVINDRA</t>
  </si>
  <si>
    <t>PRATHAMESH DILIP PARAB</t>
  </si>
  <si>
    <t>VAISHNAVI MANOJ CHOUDHARY</t>
  </si>
  <si>
    <t>JEDHE ADITI SATYAJEET</t>
  </si>
  <si>
    <t>BIRARI ADITI GIRISH</t>
  </si>
  <si>
    <t>MANE RENUKA PRAMOD</t>
  </si>
  <si>
    <t>DWIVEDI RACHANA SHRINIWAS</t>
  </si>
  <si>
    <t>VEER MONIKA SHIVAJI</t>
  </si>
  <si>
    <t>VIRGAONKAR TRUPTI DILIP</t>
  </si>
  <si>
    <t>RUKSHAR NAFEEJ PATEL</t>
  </si>
  <si>
    <t>DEOGAONKAR KALYANI NANDKUMAR</t>
  </si>
  <si>
    <t>DESALE GAYATRI CHATUR</t>
  </si>
  <si>
    <t>OZALKAR SHARVARI SHRIKRISHNA</t>
  </si>
  <si>
    <t>MAIND MANAS SANTOSH</t>
  </si>
  <si>
    <t>SALUNKHE PRATIK RAJENDRA</t>
  </si>
  <si>
    <t>UNAWANE NISHIGANDHA SUHAS</t>
  </si>
  <si>
    <t>DEOKAR SACHIN BAPURAO</t>
  </si>
  <si>
    <t>LANKE SANKITA PRAVIN</t>
  </si>
  <si>
    <t>PANCHAL SHRIKANT GOVINDRAO</t>
  </si>
  <si>
    <t>NT-B</t>
  </si>
  <si>
    <t>SHINDE TRUPTI BHASKAR</t>
  </si>
  <si>
    <t>THALI AKANKSHA ASHOK</t>
  </si>
  <si>
    <t>SHARVARI PRAKASH JADHAV</t>
  </si>
  <si>
    <t>SUKHATANKAR AISHWARYA VIVEK</t>
  </si>
  <si>
    <t>CHAUDHARI PRACHI VIKAS</t>
  </si>
  <si>
    <t>SAROLKAR SAYALI PRASHANT</t>
  </si>
  <si>
    <t>GHODEKAR POOJA MARUTI</t>
  </si>
  <si>
    <t>NILKANTH VRUSHALI VILAS</t>
  </si>
  <si>
    <t>DESHMUKH NEHA BHARAT</t>
  </si>
  <si>
    <t>GADEKAR KSHITIJA AVINASH</t>
  </si>
  <si>
    <t>VERMA SARITA SUNIL</t>
  </si>
  <si>
    <t>SNEHAL DILIP JAGTAP</t>
  </si>
  <si>
    <t>GORE YOGESH DNYANDEV</t>
  </si>
  <si>
    <t>UPADHYAY SWEETY PRAMOD</t>
  </si>
  <si>
    <t>SHALAKA HILAL KHALANE</t>
  </si>
  <si>
    <t>SHAH JEENAL HITESH</t>
  </si>
  <si>
    <t>DESHMUKH NEHA SUNIL</t>
  </si>
  <si>
    <t>TOPE RUTUJA KAILAS</t>
  </si>
  <si>
    <t>JANGAM SHRUTI UMESH</t>
  </si>
  <si>
    <t>MANERKAR DEEPSHIKA SANGAM</t>
  </si>
  <si>
    <t>PATIL RAHUL DEVAJI</t>
  </si>
  <si>
    <t>DHORE VRUSHALI VIJAY</t>
  </si>
  <si>
    <t xml:space="preserve">KATKAR NEHA KRISHNAT </t>
  </si>
  <si>
    <t>PATOLE PRACHI DILIP</t>
  </si>
  <si>
    <t>JADHAV JANHAVI RAJU</t>
  </si>
  <si>
    <t>S.P. Pune University General Merit list</t>
  </si>
  <si>
    <t>Grand Total %</t>
  </si>
  <si>
    <t>M. Sc. I Microbiology Admissions 2016-17</t>
  </si>
  <si>
    <t>S. P. Pune University SC category</t>
  </si>
  <si>
    <t>S. P. Pune University ST category</t>
  </si>
  <si>
    <t>S. P. Pune University NT-A category</t>
  </si>
  <si>
    <t>S. P. Pune University NT-B category</t>
  </si>
  <si>
    <t>S. P. Pune University NT-C category</t>
  </si>
  <si>
    <t>S. P. Pune University OBC category</t>
  </si>
  <si>
    <t>S. P. Pune University Open category</t>
  </si>
  <si>
    <t>S.P. Pune University Categorwise Merit list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</si>
</sst>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3"/>
      <name val="Arial"/>
      <family val="2"/>
    </font>
    <font>
      <b/>
      <sz val="11"/>
      <name val="Arial"/>
      <family val="2"/>
    </font>
    <font>
      <sz val="13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sz val="13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0" xfId="0" applyFont="1" applyFill="1"/>
    <xf numFmtId="2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6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/>
    </xf>
    <xf numFmtId="0" fontId="1" fillId="0" borderId="1" xfId="0" applyFont="1" applyFill="1" applyBorder="1"/>
    <xf numFmtId="0" fontId="7" fillId="0" borderId="1" xfId="0" applyFont="1" applyFill="1" applyBorder="1"/>
    <xf numFmtId="2" fontId="3" fillId="0" borderId="1" xfId="0" applyNumberFormat="1" applyFont="1" applyFill="1" applyBorder="1"/>
    <xf numFmtId="0" fontId="6" fillId="0" borderId="0" xfId="0" applyFont="1" applyFill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0" fillId="0" borderId="1" xfId="0" applyBorder="1"/>
    <xf numFmtId="0" fontId="3" fillId="0" borderId="0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262"/>
  <sheetViews>
    <sheetView tabSelected="1" view="pageLayout" topLeftCell="A254" workbookViewId="0">
      <selection activeCell="A316" sqref="A316"/>
    </sheetView>
  </sheetViews>
  <sheetFormatPr defaultRowHeight="15"/>
  <cols>
    <col min="2" max="2" width="10.28515625" bestFit="1" customWidth="1"/>
    <col min="3" max="3" width="37.5703125" customWidth="1"/>
  </cols>
  <sheetData>
    <row r="2" spans="1:6" ht="18.75">
      <c r="C2" s="17" t="s">
        <v>113</v>
      </c>
    </row>
    <row r="3" spans="1:6" ht="18">
      <c r="C3" s="18" t="s">
        <v>111</v>
      </c>
    </row>
    <row r="4" spans="1:6" ht="48.75" customHeight="1">
      <c r="A4" s="1" t="s">
        <v>0</v>
      </c>
      <c r="B4" s="1" t="s">
        <v>1</v>
      </c>
      <c r="C4" s="2" t="s">
        <v>2</v>
      </c>
      <c r="D4" s="3" t="s">
        <v>3</v>
      </c>
      <c r="E4" s="20" t="s">
        <v>112</v>
      </c>
      <c r="F4" s="4" t="s">
        <v>4</v>
      </c>
    </row>
    <row r="5" spans="1:6" ht="16.5">
      <c r="A5" s="6">
        <v>1</v>
      </c>
      <c r="B5" s="6">
        <v>1611116</v>
      </c>
      <c r="C5" s="6" t="s">
        <v>5</v>
      </c>
      <c r="D5" s="6" t="s">
        <v>6</v>
      </c>
      <c r="E5" s="7">
        <v>87.95</v>
      </c>
      <c r="F5" s="7"/>
    </row>
    <row r="6" spans="1:6" ht="16.5">
      <c r="A6" s="9">
        <v>2</v>
      </c>
      <c r="B6" s="9">
        <v>1610279</v>
      </c>
      <c r="C6" s="9" t="s">
        <v>7</v>
      </c>
      <c r="D6" s="9" t="s">
        <v>6</v>
      </c>
      <c r="E6" s="10">
        <v>84.21</v>
      </c>
      <c r="F6" s="10"/>
    </row>
    <row r="7" spans="1:6" ht="16.5">
      <c r="A7" s="9">
        <v>3</v>
      </c>
      <c r="B7" s="9">
        <v>1611701</v>
      </c>
      <c r="C7" s="9" t="s">
        <v>8</v>
      </c>
      <c r="D7" s="9" t="s">
        <v>6</v>
      </c>
      <c r="E7" s="10">
        <v>81.58</v>
      </c>
      <c r="F7" s="10"/>
    </row>
    <row r="8" spans="1:6" ht="16.5">
      <c r="A8" s="6">
        <v>4</v>
      </c>
      <c r="B8" s="9">
        <v>1607681</v>
      </c>
      <c r="C8" s="9" t="s">
        <v>9</v>
      </c>
      <c r="D8" s="9" t="s">
        <v>6</v>
      </c>
      <c r="E8" s="10">
        <v>80.680000000000007</v>
      </c>
      <c r="F8" s="10"/>
    </row>
    <row r="9" spans="1:6" ht="16.5">
      <c r="A9" s="9">
        <v>5</v>
      </c>
      <c r="B9" s="9">
        <v>1611282</v>
      </c>
      <c r="C9" s="9" t="s">
        <v>10</v>
      </c>
      <c r="D9" s="9" t="s">
        <v>11</v>
      </c>
      <c r="E9" s="10">
        <v>80.37</v>
      </c>
      <c r="F9" s="10"/>
    </row>
    <row r="10" spans="1:6" ht="16.5">
      <c r="A10" s="9">
        <v>6</v>
      </c>
      <c r="B10" s="9">
        <v>1611289</v>
      </c>
      <c r="C10" s="9" t="s">
        <v>12</v>
      </c>
      <c r="D10" s="9" t="s">
        <v>6</v>
      </c>
      <c r="E10" s="10">
        <v>79.47</v>
      </c>
      <c r="F10" s="10"/>
    </row>
    <row r="11" spans="1:6" ht="16.5">
      <c r="A11" s="6">
        <v>7</v>
      </c>
      <c r="B11" s="9">
        <v>1606646</v>
      </c>
      <c r="C11" s="9" t="s">
        <v>13</v>
      </c>
      <c r="D11" s="9" t="s">
        <v>6</v>
      </c>
      <c r="E11" s="10">
        <v>77.260000000000005</v>
      </c>
      <c r="F11" s="10"/>
    </row>
    <row r="12" spans="1:6" ht="16.5">
      <c r="A12" s="9">
        <v>8</v>
      </c>
      <c r="B12" s="9">
        <v>1609107</v>
      </c>
      <c r="C12" s="9" t="s">
        <v>14</v>
      </c>
      <c r="D12" s="9" t="s">
        <v>6</v>
      </c>
      <c r="E12" s="10">
        <v>76.680000000000007</v>
      </c>
      <c r="F12" s="10"/>
    </row>
    <row r="13" spans="1:6" ht="16.5">
      <c r="A13" s="9">
        <v>9</v>
      </c>
      <c r="B13" s="9">
        <v>1611588</v>
      </c>
      <c r="C13" s="9" t="s">
        <v>15</v>
      </c>
      <c r="D13" s="9" t="s">
        <v>6</v>
      </c>
      <c r="E13" s="10">
        <v>76.58</v>
      </c>
      <c r="F13" s="10"/>
    </row>
    <row r="14" spans="1:6" ht="16.5">
      <c r="A14" s="6">
        <v>10</v>
      </c>
      <c r="B14" s="9">
        <v>1610453</v>
      </c>
      <c r="C14" s="9" t="s">
        <v>16</v>
      </c>
      <c r="D14" s="9" t="s">
        <v>6</v>
      </c>
      <c r="E14" s="10">
        <v>76.53</v>
      </c>
      <c r="F14" s="12">
        <f>997/12</f>
        <v>83.083333333333329</v>
      </c>
    </row>
    <row r="15" spans="1:6" ht="16.5">
      <c r="A15" s="9">
        <v>11</v>
      </c>
      <c r="B15" s="9">
        <v>1611472</v>
      </c>
      <c r="C15" s="9" t="s">
        <v>17</v>
      </c>
      <c r="D15" s="9" t="s">
        <v>6</v>
      </c>
      <c r="E15" s="10">
        <v>76.53</v>
      </c>
      <c r="F15" s="12">
        <f>914/12</f>
        <v>76.166666666666671</v>
      </c>
    </row>
    <row r="16" spans="1:6" ht="16.5">
      <c r="A16" s="9">
        <v>12</v>
      </c>
      <c r="B16" s="9">
        <v>1610167</v>
      </c>
      <c r="C16" s="9" t="s">
        <v>18</v>
      </c>
      <c r="D16" s="9" t="s">
        <v>6</v>
      </c>
      <c r="E16" s="10">
        <v>75.58</v>
      </c>
      <c r="F16" s="10"/>
    </row>
    <row r="17" spans="1:6" ht="16.5">
      <c r="A17" s="6">
        <v>13</v>
      </c>
      <c r="B17" s="9">
        <v>1610651</v>
      </c>
      <c r="C17" s="9" t="s">
        <v>19</v>
      </c>
      <c r="D17" s="9" t="s">
        <v>6</v>
      </c>
      <c r="E17" s="10">
        <v>75.42</v>
      </c>
      <c r="F17" s="10"/>
    </row>
    <row r="18" spans="1:6" ht="16.5">
      <c r="A18" s="9">
        <v>14</v>
      </c>
      <c r="B18" s="9">
        <v>1610836</v>
      </c>
      <c r="C18" s="9" t="s">
        <v>20</v>
      </c>
      <c r="D18" s="9" t="s">
        <v>6</v>
      </c>
      <c r="E18" s="10">
        <v>75.11</v>
      </c>
      <c r="F18" s="10"/>
    </row>
    <row r="19" spans="1:6" ht="16.5">
      <c r="A19" s="9">
        <v>15</v>
      </c>
      <c r="B19" s="9">
        <v>1610170</v>
      </c>
      <c r="C19" s="9" t="s">
        <v>21</v>
      </c>
      <c r="D19" s="9" t="s">
        <v>6</v>
      </c>
      <c r="E19" s="10">
        <v>74.790000000000006</v>
      </c>
      <c r="F19" s="10">
        <f>882/12</f>
        <v>73.5</v>
      </c>
    </row>
    <row r="20" spans="1:6" ht="16.5">
      <c r="A20" s="6">
        <v>16</v>
      </c>
      <c r="B20" s="9">
        <v>1611138</v>
      </c>
      <c r="C20" s="9" t="s">
        <v>22</v>
      </c>
      <c r="D20" s="9" t="s">
        <v>6</v>
      </c>
      <c r="E20" s="10">
        <v>74.790000000000006</v>
      </c>
      <c r="F20" s="12">
        <f>871/12</f>
        <v>72.583333333333329</v>
      </c>
    </row>
    <row r="21" spans="1:6" ht="16.5">
      <c r="A21" s="9">
        <v>17</v>
      </c>
      <c r="B21" s="9">
        <v>1610428</v>
      </c>
      <c r="C21" s="9" t="s">
        <v>23</v>
      </c>
      <c r="D21" s="9" t="s">
        <v>11</v>
      </c>
      <c r="E21" s="10">
        <v>74.260000000000005</v>
      </c>
      <c r="F21" s="12">
        <f>985/12</f>
        <v>82.083333333333329</v>
      </c>
    </row>
    <row r="22" spans="1:6" ht="16.5">
      <c r="A22" s="9">
        <v>18</v>
      </c>
      <c r="B22" s="9">
        <v>1607256</v>
      </c>
      <c r="C22" s="9" t="s">
        <v>24</v>
      </c>
      <c r="D22" s="9" t="s">
        <v>6</v>
      </c>
      <c r="E22" s="10">
        <v>74.260000000000005</v>
      </c>
      <c r="F22" s="12">
        <f>896/12</f>
        <v>74.666666666666671</v>
      </c>
    </row>
    <row r="23" spans="1:6" ht="16.5">
      <c r="A23" s="6">
        <v>19</v>
      </c>
      <c r="B23" s="9">
        <v>1611114</v>
      </c>
      <c r="C23" s="9" t="s">
        <v>25</v>
      </c>
      <c r="D23" s="9" t="s">
        <v>6</v>
      </c>
      <c r="E23" s="10">
        <v>74.16</v>
      </c>
      <c r="F23" s="10"/>
    </row>
    <row r="24" spans="1:6" ht="16.5">
      <c r="A24" s="9">
        <v>20</v>
      </c>
      <c r="B24" s="9">
        <v>1607287</v>
      </c>
      <c r="C24" s="9" t="s">
        <v>26</v>
      </c>
      <c r="D24" s="9" t="s">
        <v>6</v>
      </c>
      <c r="E24" s="10">
        <v>72.95</v>
      </c>
      <c r="F24" s="10"/>
    </row>
    <row r="25" spans="1:6" ht="16.5">
      <c r="A25" s="9">
        <v>21</v>
      </c>
      <c r="B25" s="9">
        <v>1609207</v>
      </c>
      <c r="C25" s="9" t="s">
        <v>27</v>
      </c>
      <c r="D25" s="9" t="s">
        <v>6</v>
      </c>
      <c r="E25" s="10">
        <v>72.739999999999995</v>
      </c>
      <c r="F25" s="10"/>
    </row>
    <row r="26" spans="1:6" ht="16.5">
      <c r="A26" s="6">
        <v>22</v>
      </c>
      <c r="B26" s="13">
        <v>1610444</v>
      </c>
      <c r="C26" s="13" t="s">
        <v>28</v>
      </c>
      <c r="D26" s="13" t="s">
        <v>29</v>
      </c>
      <c r="E26" s="14">
        <v>72.42</v>
      </c>
      <c r="F26" s="14"/>
    </row>
    <row r="27" spans="1:6" ht="16.5">
      <c r="A27" s="9">
        <v>23</v>
      </c>
      <c r="B27" s="13">
        <v>1610426</v>
      </c>
      <c r="C27" s="13" t="s">
        <v>30</v>
      </c>
      <c r="D27" s="13" t="s">
        <v>29</v>
      </c>
      <c r="E27" s="14">
        <v>72.16</v>
      </c>
      <c r="F27" s="14"/>
    </row>
    <row r="28" spans="1:6" ht="16.5">
      <c r="A28" s="9">
        <v>24</v>
      </c>
      <c r="B28" s="9">
        <v>1609541</v>
      </c>
      <c r="C28" s="9" t="s">
        <v>31</v>
      </c>
      <c r="D28" s="9" t="s">
        <v>6</v>
      </c>
      <c r="E28" s="10">
        <v>72.11</v>
      </c>
      <c r="F28" s="10"/>
    </row>
    <row r="29" spans="1:6" ht="16.5">
      <c r="A29" s="6">
        <v>25</v>
      </c>
      <c r="B29" s="9">
        <v>1610162</v>
      </c>
      <c r="C29" s="9" t="s">
        <v>32</v>
      </c>
      <c r="D29" s="9" t="s">
        <v>6</v>
      </c>
      <c r="E29" s="10">
        <v>72</v>
      </c>
      <c r="F29" s="10"/>
    </row>
    <row r="30" spans="1:6" ht="16.5">
      <c r="A30" s="9">
        <v>26</v>
      </c>
      <c r="B30" s="9">
        <v>1607191</v>
      </c>
      <c r="C30" s="9" t="s">
        <v>33</v>
      </c>
      <c r="D30" s="9" t="s">
        <v>6</v>
      </c>
      <c r="E30" s="10">
        <v>71.790000000000006</v>
      </c>
      <c r="F30" s="10"/>
    </row>
    <row r="31" spans="1:6" ht="16.5">
      <c r="A31" s="9">
        <v>27</v>
      </c>
      <c r="B31" s="9">
        <v>1611637</v>
      </c>
      <c r="C31" s="9" t="s">
        <v>34</v>
      </c>
      <c r="D31" s="9" t="s">
        <v>35</v>
      </c>
      <c r="E31" s="10">
        <v>71.63</v>
      </c>
      <c r="F31" s="10">
        <f>966/12</f>
        <v>80.5</v>
      </c>
    </row>
    <row r="32" spans="1:6" ht="16.5">
      <c r="A32" s="6">
        <v>28</v>
      </c>
      <c r="B32" s="9">
        <v>1610834</v>
      </c>
      <c r="C32" s="9" t="s">
        <v>36</v>
      </c>
      <c r="D32" s="9" t="s">
        <v>11</v>
      </c>
      <c r="E32" s="10">
        <v>71.63</v>
      </c>
      <c r="F32" s="12">
        <f>908/12</f>
        <v>75.666666666666671</v>
      </c>
    </row>
    <row r="33" spans="1:6" ht="16.5">
      <c r="A33" s="9">
        <v>29</v>
      </c>
      <c r="B33" s="9">
        <v>1610413</v>
      </c>
      <c r="C33" s="9" t="s">
        <v>37</v>
      </c>
      <c r="D33" s="9" t="s">
        <v>6</v>
      </c>
      <c r="E33" s="10">
        <v>71.42</v>
      </c>
      <c r="F33" s="7"/>
    </row>
    <row r="34" spans="1:6" ht="16.5">
      <c r="A34" s="9">
        <v>30</v>
      </c>
      <c r="B34" s="9">
        <v>1609211</v>
      </c>
      <c r="C34" s="9" t="s">
        <v>38</v>
      </c>
      <c r="D34" s="9" t="s">
        <v>39</v>
      </c>
      <c r="E34" s="10">
        <v>70.790000000000006</v>
      </c>
      <c r="F34" s="12">
        <f>920/12</f>
        <v>76.666666666666671</v>
      </c>
    </row>
    <row r="35" spans="1:6" ht="16.5">
      <c r="A35" s="6">
        <v>31</v>
      </c>
      <c r="B35" s="9">
        <v>1611612</v>
      </c>
      <c r="C35" s="9" t="s">
        <v>40</v>
      </c>
      <c r="D35" s="9" t="s">
        <v>41</v>
      </c>
      <c r="E35" s="10">
        <v>70.790000000000006</v>
      </c>
      <c r="F35" s="12">
        <f>748/12</f>
        <v>62.333333333333336</v>
      </c>
    </row>
    <row r="36" spans="1:6" ht="16.5">
      <c r="A36" s="9">
        <v>32</v>
      </c>
      <c r="B36" s="9">
        <v>1610606</v>
      </c>
      <c r="C36" s="9" t="s">
        <v>42</v>
      </c>
      <c r="D36" s="9" t="s">
        <v>11</v>
      </c>
      <c r="E36" s="10">
        <v>70.42</v>
      </c>
      <c r="F36" s="10"/>
    </row>
    <row r="37" spans="1:6" ht="16.5">
      <c r="A37" s="9">
        <v>33</v>
      </c>
      <c r="B37" s="9">
        <v>1610654</v>
      </c>
      <c r="C37" s="9" t="s">
        <v>43</v>
      </c>
      <c r="D37" s="9" t="s">
        <v>44</v>
      </c>
      <c r="E37" s="10">
        <v>70.16</v>
      </c>
      <c r="F37" s="10"/>
    </row>
    <row r="38" spans="1:6" ht="16.5">
      <c r="A38" s="6">
        <v>34</v>
      </c>
      <c r="B38" s="9">
        <v>1606667</v>
      </c>
      <c r="C38" s="9" t="s">
        <v>45</v>
      </c>
      <c r="D38" s="9" t="s">
        <v>6</v>
      </c>
      <c r="E38" s="10">
        <v>69.95</v>
      </c>
      <c r="F38" s="12">
        <f>938/12</f>
        <v>78.166666666666671</v>
      </c>
    </row>
    <row r="39" spans="1:6" ht="16.5">
      <c r="A39" s="9">
        <v>35</v>
      </c>
      <c r="B39" s="9">
        <v>1609203</v>
      </c>
      <c r="C39" s="9" t="s">
        <v>46</v>
      </c>
      <c r="D39" s="9" t="s">
        <v>6</v>
      </c>
      <c r="E39" s="10">
        <v>69.95</v>
      </c>
      <c r="F39" s="12">
        <f>904/12</f>
        <v>75.333333333333329</v>
      </c>
    </row>
    <row r="40" spans="1:6" ht="16.5">
      <c r="A40" s="9">
        <v>36</v>
      </c>
      <c r="B40" s="9">
        <v>1607840</v>
      </c>
      <c r="C40" s="9" t="s">
        <v>47</v>
      </c>
      <c r="D40" s="9" t="s">
        <v>6</v>
      </c>
      <c r="E40" s="10">
        <v>69.95</v>
      </c>
      <c r="F40" s="12">
        <f>729/12</f>
        <v>60.75</v>
      </c>
    </row>
    <row r="41" spans="1:6" ht="16.5">
      <c r="F41" s="33"/>
    </row>
    <row r="42" spans="1:6" ht="49.5">
      <c r="A42" s="1" t="s">
        <v>0</v>
      </c>
      <c r="B42" s="1" t="s">
        <v>1</v>
      </c>
      <c r="C42" s="2" t="s">
        <v>2</v>
      </c>
      <c r="D42" s="3" t="s">
        <v>3</v>
      </c>
      <c r="E42" s="34" t="s">
        <v>112</v>
      </c>
      <c r="F42" s="4" t="s">
        <v>4</v>
      </c>
    </row>
    <row r="43" spans="1:6" ht="16.5">
      <c r="A43" s="6">
        <v>37</v>
      </c>
      <c r="B43" s="9">
        <v>1607518</v>
      </c>
      <c r="C43" s="9" t="s">
        <v>48</v>
      </c>
      <c r="D43" s="9" t="s">
        <v>11</v>
      </c>
      <c r="E43" s="10">
        <v>69.84</v>
      </c>
      <c r="F43" s="35"/>
    </row>
    <row r="44" spans="1:6" ht="16.5">
      <c r="A44" s="9">
        <v>38</v>
      </c>
      <c r="B44" s="9">
        <v>1610407</v>
      </c>
      <c r="C44" s="9" t="s">
        <v>49</v>
      </c>
      <c r="D44" s="9" t="s">
        <v>6</v>
      </c>
      <c r="E44" s="10">
        <v>69.58</v>
      </c>
      <c r="F44" s="12"/>
    </row>
    <row r="45" spans="1:6" ht="16.5">
      <c r="A45" s="9">
        <v>39</v>
      </c>
      <c r="B45" s="9">
        <v>1610635</v>
      </c>
      <c r="C45" s="9" t="s">
        <v>50</v>
      </c>
      <c r="D45" s="9" t="s">
        <v>6</v>
      </c>
      <c r="E45" s="10">
        <v>69.319999999999993</v>
      </c>
      <c r="F45" s="12"/>
    </row>
    <row r="46" spans="1:6" ht="16.5">
      <c r="A46" s="6">
        <v>40</v>
      </c>
      <c r="B46" s="9">
        <v>1609986</v>
      </c>
      <c r="C46" s="9" t="s">
        <v>51</v>
      </c>
      <c r="D46" s="9" t="s">
        <v>6</v>
      </c>
      <c r="E46" s="10">
        <v>69.16</v>
      </c>
      <c r="F46" s="12"/>
    </row>
    <row r="47" spans="1:6" ht="16.5">
      <c r="A47" s="9">
        <v>41</v>
      </c>
      <c r="B47" s="9">
        <v>1610652</v>
      </c>
      <c r="C47" s="9" t="s">
        <v>52</v>
      </c>
      <c r="D47" s="9" t="s">
        <v>6</v>
      </c>
      <c r="E47" s="10">
        <v>68.84</v>
      </c>
      <c r="F47" s="12"/>
    </row>
    <row r="48" spans="1:6" ht="16.5">
      <c r="A48" s="9">
        <v>42</v>
      </c>
      <c r="B48" s="9">
        <v>1610491</v>
      </c>
      <c r="C48" s="9" t="s">
        <v>53</v>
      </c>
      <c r="D48" s="9" t="s">
        <v>54</v>
      </c>
      <c r="E48" s="10">
        <v>68.790000000000006</v>
      </c>
      <c r="F48" s="12"/>
    </row>
    <row r="49" spans="1:6" ht="16.5">
      <c r="A49" s="6">
        <v>43</v>
      </c>
      <c r="B49" s="9">
        <v>1610208</v>
      </c>
      <c r="C49" s="9" t="s">
        <v>55</v>
      </c>
      <c r="D49" s="9" t="s">
        <v>54</v>
      </c>
      <c r="E49" s="10">
        <v>68.739999999999995</v>
      </c>
      <c r="F49" s="12">
        <f>973/12</f>
        <v>81.083333333333329</v>
      </c>
    </row>
    <row r="50" spans="1:6" ht="16.5">
      <c r="A50" s="9">
        <v>44</v>
      </c>
      <c r="B50" s="9">
        <v>1610645</v>
      </c>
      <c r="C50" s="9" t="s">
        <v>56</v>
      </c>
      <c r="D50" s="9" t="s">
        <v>54</v>
      </c>
      <c r="E50" s="10">
        <v>68.739999999999995</v>
      </c>
      <c r="F50" s="12">
        <f>782/12</f>
        <v>65.166666666666671</v>
      </c>
    </row>
    <row r="51" spans="1:6" ht="16.5">
      <c r="A51" s="9">
        <v>45</v>
      </c>
      <c r="B51" s="9">
        <v>1610441</v>
      </c>
      <c r="C51" s="9" t="s">
        <v>57</v>
      </c>
      <c r="D51" s="9" t="s">
        <v>6</v>
      </c>
      <c r="E51" s="10">
        <v>68.63</v>
      </c>
      <c r="F51" s="10">
        <f>900/12</f>
        <v>75</v>
      </c>
    </row>
    <row r="52" spans="1:6" ht="16.5">
      <c r="A52" s="6">
        <v>46</v>
      </c>
      <c r="B52" s="9">
        <v>1610636</v>
      </c>
      <c r="C52" s="9" t="s">
        <v>58</v>
      </c>
      <c r="D52" s="9" t="s">
        <v>6</v>
      </c>
      <c r="E52" s="10">
        <v>68.63</v>
      </c>
      <c r="F52" s="12">
        <f>773/12</f>
        <v>64.416666666666671</v>
      </c>
    </row>
    <row r="53" spans="1:6" ht="33">
      <c r="A53" s="9">
        <v>47</v>
      </c>
      <c r="B53" s="13">
        <v>1610449</v>
      </c>
      <c r="C53" s="13" t="s">
        <v>59</v>
      </c>
      <c r="D53" s="13" t="s">
        <v>29</v>
      </c>
      <c r="E53" s="14">
        <v>68.53</v>
      </c>
      <c r="F53" s="14"/>
    </row>
    <row r="54" spans="1:6" ht="16.5">
      <c r="A54" s="9">
        <v>48</v>
      </c>
      <c r="B54" s="9">
        <v>1607291</v>
      </c>
      <c r="C54" s="9" t="s">
        <v>60</v>
      </c>
      <c r="D54" s="9" t="s">
        <v>54</v>
      </c>
      <c r="E54" s="10">
        <v>68.42</v>
      </c>
      <c r="F54" s="10"/>
    </row>
    <row r="55" spans="1:6" ht="16.5">
      <c r="A55" s="6">
        <v>49</v>
      </c>
      <c r="B55" s="9">
        <v>1611280</v>
      </c>
      <c r="C55" s="9" t="s">
        <v>61</v>
      </c>
      <c r="D55" s="9" t="s">
        <v>6</v>
      </c>
      <c r="E55" s="10">
        <v>68.16</v>
      </c>
      <c r="F55" s="10"/>
    </row>
    <row r="56" spans="1:6" ht="16.5">
      <c r="A56" s="9">
        <v>50</v>
      </c>
      <c r="B56" s="9">
        <v>1609236</v>
      </c>
      <c r="C56" s="9" t="s">
        <v>62</v>
      </c>
      <c r="D56" s="9" t="s">
        <v>6</v>
      </c>
      <c r="E56" s="10">
        <v>67.84</v>
      </c>
      <c r="F56" s="10"/>
    </row>
    <row r="57" spans="1:6" ht="16.5">
      <c r="A57" s="9">
        <v>51</v>
      </c>
      <c r="B57" s="9">
        <v>1611297</v>
      </c>
      <c r="C57" s="9" t="s">
        <v>63</v>
      </c>
      <c r="D57" s="9" t="s">
        <v>6</v>
      </c>
      <c r="E57" s="10">
        <v>67.739999999999995</v>
      </c>
      <c r="F57" s="10"/>
    </row>
    <row r="58" spans="1:6" ht="16.5">
      <c r="A58" s="6">
        <v>52</v>
      </c>
      <c r="B58" s="9">
        <v>1610455</v>
      </c>
      <c r="C58" s="9" t="s">
        <v>64</v>
      </c>
      <c r="D58" s="9" t="s">
        <v>6</v>
      </c>
      <c r="E58" s="10">
        <v>67.680000000000007</v>
      </c>
      <c r="F58" s="10">
        <f>876/12</f>
        <v>73</v>
      </c>
    </row>
    <row r="59" spans="1:6" ht="16.5">
      <c r="A59" s="9">
        <v>53</v>
      </c>
      <c r="B59" s="9">
        <v>1607205</v>
      </c>
      <c r="C59" s="9" t="s">
        <v>65</v>
      </c>
      <c r="D59" s="9" t="s">
        <v>6</v>
      </c>
      <c r="E59" s="10">
        <v>67.680000000000007</v>
      </c>
      <c r="F59" s="12">
        <f>839/12</f>
        <v>69.916666666666671</v>
      </c>
    </row>
    <row r="60" spans="1:6" ht="16.5">
      <c r="A60" s="9">
        <v>54</v>
      </c>
      <c r="B60" s="9">
        <v>1610172</v>
      </c>
      <c r="C60" s="9" t="s">
        <v>66</v>
      </c>
      <c r="D60" s="9" t="s">
        <v>6</v>
      </c>
      <c r="E60" s="10">
        <v>67.47</v>
      </c>
      <c r="F60" s="12"/>
    </row>
    <row r="61" spans="1:6" ht="16.5">
      <c r="A61" s="6">
        <v>55</v>
      </c>
      <c r="B61" s="9">
        <v>1609126</v>
      </c>
      <c r="C61" s="9" t="s">
        <v>67</v>
      </c>
      <c r="D61" s="9" t="s">
        <v>6</v>
      </c>
      <c r="E61" s="10">
        <v>67.16</v>
      </c>
      <c r="F61" s="12"/>
    </row>
    <row r="62" spans="1:6" ht="16.5">
      <c r="A62" s="9">
        <v>56</v>
      </c>
      <c r="B62" s="9">
        <v>1610689</v>
      </c>
      <c r="C62" s="9" t="s">
        <v>68</v>
      </c>
      <c r="D62" s="9" t="s">
        <v>6</v>
      </c>
      <c r="E62" s="10">
        <v>67.11</v>
      </c>
      <c r="F62" s="12">
        <f>851/12</f>
        <v>70.916666666666671</v>
      </c>
    </row>
    <row r="63" spans="1:6" ht="16.5">
      <c r="A63" s="9">
        <v>57</v>
      </c>
      <c r="B63" s="9">
        <v>1610202</v>
      </c>
      <c r="C63" s="9" t="s">
        <v>69</v>
      </c>
      <c r="D63" s="9" t="s">
        <v>6</v>
      </c>
      <c r="E63" s="10">
        <v>67.11</v>
      </c>
      <c r="F63" s="12">
        <f>824/12</f>
        <v>68.666666666666671</v>
      </c>
    </row>
    <row r="64" spans="1:6" ht="16.5">
      <c r="A64" s="6">
        <v>58</v>
      </c>
      <c r="B64" s="9">
        <v>1611616</v>
      </c>
      <c r="C64" s="9" t="s">
        <v>70</v>
      </c>
      <c r="D64" s="9" t="s">
        <v>11</v>
      </c>
      <c r="E64" s="10">
        <v>66.89</v>
      </c>
      <c r="F64" s="10"/>
    </row>
    <row r="65" spans="1:6" ht="16.5">
      <c r="A65" s="9">
        <v>59</v>
      </c>
      <c r="B65" s="9">
        <v>1611350</v>
      </c>
      <c r="C65" s="9" t="s">
        <v>71</v>
      </c>
      <c r="D65" s="9" t="s">
        <v>6</v>
      </c>
      <c r="E65" s="10">
        <v>66.63</v>
      </c>
      <c r="F65" s="10"/>
    </row>
    <row r="66" spans="1:6" ht="16.5">
      <c r="A66" s="9">
        <v>60</v>
      </c>
      <c r="B66" s="9">
        <v>1609179</v>
      </c>
      <c r="C66" s="9" t="s">
        <v>72</v>
      </c>
      <c r="D66" s="9" t="s">
        <v>6</v>
      </c>
      <c r="E66" s="10">
        <v>66.319999999999993</v>
      </c>
      <c r="F66" s="10"/>
    </row>
    <row r="67" spans="1:6" ht="16.5">
      <c r="A67" s="6">
        <v>61</v>
      </c>
      <c r="B67" s="9">
        <v>1611125</v>
      </c>
      <c r="C67" s="9" t="s">
        <v>73</v>
      </c>
      <c r="D67" s="9" t="s">
        <v>11</v>
      </c>
      <c r="E67" s="10">
        <v>66.209999999999994</v>
      </c>
      <c r="F67" s="10"/>
    </row>
    <row r="68" spans="1:6" ht="16.5">
      <c r="A68" s="9">
        <v>62</v>
      </c>
      <c r="B68" s="9">
        <v>1611712</v>
      </c>
      <c r="C68" s="9" t="s">
        <v>74</v>
      </c>
      <c r="D68" s="9" t="s">
        <v>11</v>
      </c>
      <c r="E68" s="10">
        <v>66</v>
      </c>
      <c r="F68" s="10"/>
    </row>
    <row r="69" spans="1:6" ht="16.5">
      <c r="A69" s="9">
        <v>63</v>
      </c>
      <c r="B69" s="6">
        <v>1610036</v>
      </c>
      <c r="C69" s="6" t="s">
        <v>75</v>
      </c>
      <c r="D69" s="6" t="s">
        <v>6</v>
      </c>
      <c r="E69" s="7">
        <v>65.680000000000007</v>
      </c>
      <c r="F69" s="7"/>
    </row>
    <row r="70" spans="1:6" ht="16.5">
      <c r="A70" s="6">
        <v>64</v>
      </c>
      <c r="B70" s="9">
        <v>1608065</v>
      </c>
      <c r="C70" s="9" t="s">
        <v>76</v>
      </c>
      <c r="D70" s="9" t="s">
        <v>11</v>
      </c>
      <c r="E70" s="10">
        <v>65.209999999999994</v>
      </c>
      <c r="F70" s="10"/>
    </row>
    <row r="71" spans="1:6" ht="16.5">
      <c r="A71" s="9">
        <v>65</v>
      </c>
      <c r="B71" s="9">
        <v>1610626</v>
      </c>
      <c r="C71" s="9" t="s">
        <v>77</v>
      </c>
      <c r="D71" s="9" t="s">
        <v>11</v>
      </c>
      <c r="E71" s="12">
        <v>64.84</v>
      </c>
      <c r="F71" s="10"/>
    </row>
    <row r="72" spans="1:6" ht="16.5">
      <c r="A72" s="9">
        <v>66</v>
      </c>
      <c r="B72" s="9">
        <v>1610460</v>
      </c>
      <c r="C72" s="9" t="s">
        <v>78</v>
      </c>
      <c r="D72" s="9" t="s">
        <v>6</v>
      </c>
      <c r="E72" s="10">
        <v>64.739999999999995</v>
      </c>
      <c r="F72" s="10"/>
    </row>
    <row r="73" spans="1:6" ht="16.5">
      <c r="A73" s="6">
        <v>67</v>
      </c>
      <c r="B73" s="9">
        <v>1610695</v>
      </c>
      <c r="C73" s="9" t="s">
        <v>79</v>
      </c>
      <c r="D73" s="9" t="s">
        <v>11</v>
      </c>
      <c r="E73" s="10">
        <v>64.680000000000007</v>
      </c>
      <c r="F73" s="10"/>
    </row>
    <row r="74" spans="1:6" ht="16.5">
      <c r="A74" s="9">
        <v>68</v>
      </c>
      <c r="B74" s="9">
        <v>1610500</v>
      </c>
      <c r="C74" s="9" t="s">
        <v>80</v>
      </c>
      <c r="D74" s="9" t="s">
        <v>11</v>
      </c>
      <c r="E74" s="10">
        <v>64.16</v>
      </c>
      <c r="F74" s="10"/>
    </row>
    <row r="75" spans="1:6" ht="16.5">
      <c r="A75" s="9">
        <v>69</v>
      </c>
      <c r="B75" s="9">
        <v>1610672</v>
      </c>
      <c r="C75" s="9" t="s">
        <v>81</v>
      </c>
      <c r="D75" s="9" t="s">
        <v>54</v>
      </c>
      <c r="E75" s="10">
        <v>64.11</v>
      </c>
      <c r="F75" s="10"/>
    </row>
    <row r="76" spans="1:6" ht="16.5">
      <c r="A76" s="6">
        <v>70</v>
      </c>
      <c r="B76" s="6">
        <v>1611025</v>
      </c>
      <c r="C76" s="6" t="s">
        <v>82</v>
      </c>
      <c r="D76" s="6" t="s">
        <v>6</v>
      </c>
      <c r="E76" s="7">
        <v>63.21</v>
      </c>
      <c r="F76" s="7"/>
    </row>
    <row r="77" spans="1:6" ht="16.5">
      <c r="A77" s="9">
        <v>71</v>
      </c>
      <c r="B77" s="9">
        <v>1609106</v>
      </c>
      <c r="C77" s="9" t="s">
        <v>83</v>
      </c>
      <c r="D77" s="9" t="s">
        <v>6</v>
      </c>
      <c r="E77" s="10">
        <v>63</v>
      </c>
      <c r="F77" s="10"/>
    </row>
    <row r="78" spans="1:6" ht="16.5">
      <c r="A78" s="9">
        <v>72</v>
      </c>
      <c r="B78" s="9">
        <v>1609815</v>
      </c>
      <c r="C78" s="9" t="s">
        <v>84</v>
      </c>
      <c r="D78" s="9" t="s">
        <v>85</v>
      </c>
      <c r="E78" s="10">
        <v>62.95</v>
      </c>
      <c r="F78" s="10"/>
    </row>
    <row r="79" spans="1:6" ht="16.5">
      <c r="A79" s="6">
        <v>73</v>
      </c>
      <c r="B79" s="9">
        <v>1608686</v>
      </c>
      <c r="C79" s="9" t="s">
        <v>86</v>
      </c>
      <c r="D79" s="9" t="s">
        <v>6</v>
      </c>
      <c r="E79" s="10">
        <v>62.58</v>
      </c>
      <c r="F79" s="10"/>
    </row>
    <row r="80" spans="1:6" ht="16.5">
      <c r="A80" s="9">
        <v>74</v>
      </c>
      <c r="B80" s="9">
        <v>1608511</v>
      </c>
      <c r="C80" s="9" t="s">
        <v>87</v>
      </c>
      <c r="D80" s="9" t="s">
        <v>11</v>
      </c>
      <c r="E80" s="10">
        <v>62.32</v>
      </c>
      <c r="F80" s="10">
        <f>831/12</f>
        <v>69.25</v>
      </c>
    </row>
    <row r="82" spans="1:6" ht="49.5">
      <c r="A82" s="1" t="s">
        <v>0</v>
      </c>
      <c r="B82" s="1" t="s">
        <v>1</v>
      </c>
      <c r="C82" s="2" t="s">
        <v>2</v>
      </c>
      <c r="D82" s="3" t="s">
        <v>3</v>
      </c>
      <c r="E82" s="20" t="s">
        <v>112</v>
      </c>
      <c r="F82" s="4" t="s">
        <v>4</v>
      </c>
    </row>
    <row r="83" spans="1:6" ht="16.5">
      <c r="A83" s="9">
        <v>75</v>
      </c>
      <c r="B83" s="9">
        <v>1611030</v>
      </c>
      <c r="C83" s="9" t="s">
        <v>88</v>
      </c>
      <c r="D83" s="9" t="s">
        <v>6</v>
      </c>
      <c r="E83" s="10">
        <v>62.32</v>
      </c>
      <c r="F83" s="12">
        <f>736/12</f>
        <v>61.333333333333336</v>
      </c>
    </row>
    <row r="84" spans="1:6" ht="16.5">
      <c r="A84" s="6">
        <v>76</v>
      </c>
      <c r="B84" s="9">
        <v>1609599</v>
      </c>
      <c r="C84" s="9" t="s">
        <v>89</v>
      </c>
      <c r="D84" s="9" t="s">
        <v>6</v>
      </c>
      <c r="E84" s="10">
        <v>61.95</v>
      </c>
      <c r="F84" s="10"/>
    </row>
    <row r="85" spans="1:6" ht="16.5">
      <c r="A85" s="9">
        <v>77</v>
      </c>
      <c r="B85" s="9">
        <v>1610650</v>
      </c>
      <c r="C85" s="9" t="s">
        <v>90</v>
      </c>
      <c r="D85" s="9" t="s">
        <v>6</v>
      </c>
      <c r="E85" s="10">
        <v>61.74</v>
      </c>
      <c r="F85" s="10"/>
    </row>
    <row r="86" spans="1:6" ht="16.5">
      <c r="A86" s="9">
        <v>78</v>
      </c>
      <c r="B86" s="9">
        <v>1610751</v>
      </c>
      <c r="C86" s="9" t="s">
        <v>91</v>
      </c>
      <c r="D86" s="9" t="s">
        <v>6</v>
      </c>
      <c r="E86" s="10">
        <v>61.42</v>
      </c>
      <c r="F86" s="10"/>
    </row>
    <row r="87" spans="1:6" ht="16.5">
      <c r="A87" s="6">
        <v>79</v>
      </c>
      <c r="B87" s="9">
        <v>1609557</v>
      </c>
      <c r="C87" s="9" t="s">
        <v>92</v>
      </c>
      <c r="D87" s="9" t="s">
        <v>11</v>
      </c>
      <c r="E87" s="10">
        <v>61.26</v>
      </c>
      <c r="F87" s="10"/>
    </row>
    <row r="88" spans="1:6" ht="16.5">
      <c r="A88" s="9">
        <v>80</v>
      </c>
      <c r="B88" s="9">
        <v>1609956</v>
      </c>
      <c r="C88" s="9" t="s">
        <v>93</v>
      </c>
      <c r="D88" s="9" t="s">
        <v>11</v>
      </c>
      <c r="E88" s="10">
        <v>61.11</v>
      </c>
      <c r="F88" s="10"/>
    </row>
    <row r="89" spans="1:6" ht="16.5">
      <c r="A89" s="9">
        <v>81</v>
      </c>
      <c r="B89" s="9">
        <v>1610490</v>
      </c>
      <c r="C89" s="9" t="s">
        <v>94</v>
      </c>
      <c r="D89" s="9" t="s">
        <v>6</v>
      </c>
      <c r="E89" s="10">
        <v>61</v>
      </c>
      <c r="F89" s="10"/>
    </row>
    <row r="90" spans="1:6" ht="16.5">
      <c r="A90" s="6">
        <v>82</v>
      </c>
      <c r="B90" s="9">
        <v>1611702</v>
      </c>
      <c r="C90" s="9" t="s">
        <v>95</v>
      </c>
      <c r="D90" s="9" t="s">
        <v>11</v>
      </c>
      <c r="E90" s="10">
        <v>60.89</v>
      </c>
      <c r="F90" s="10"/>
    </row>
    <row r="91" spans="1:6" ht="16.5">
      <c r="A91" s="9">
        <v>83</v>
      </c>
      <c r="B91" s="6">
        <v>1611516</v>
      </c>
      <c r="C91" s="6" t="s">
        <v>96</v>
      </c>
      <c r="D91" s="6" t="s">
        <v>6</v>
      </c>
      <c r="E91" s="7">
        <v>59.84</v>
      </c>
      <c r="F91" s="7">
        <f>842/12</f>
        <v>70.166666666666671</v>
      </c>
    </row>
    <row r="92" spans="1:6" ht="16.5">
      <c r="A92" s="9">
        <v>84</v>
      </c>
      <c r="B92" s="9">
        <v>1609876</v>
      </c>
      <c r="C92" s="9" t="s">
        <v>97</v>
      </c>
      <c r="D92" s="9" t="s">
        <v>6</v>
      </c>
      <c r="E92" s="10">
        <v>59.84</v>
      </c>
      <c r="F92" s="10">
        <f>654/12</f>
        <v>54.5</v>
      </c>
    </row>
    <row r="93" spans="1:6" ht="16.5">
      <c r="A93" s="6">
        <v>85</v>
      </c>
      <c r="B93" s="9">
        <v>1611181</v>
      </c>
      <c r="C93" s="9" t="s">
        <v>98</v>
      </c>
      <c r="D93" s="9" t="s">
        <v>11</v>
      </c>
      <c r="E93" s="10">
        <v>59.74</v>
      </c>
      <c r="F93" s="10"/>
    </row>
    <row r="94" spans="1:6" ht="16.5">
      <c r="A94" s="9">
        <v>86</v>
      </c>
      <c r="B94" s="6">
        <v>1609959</v>
      </c>
      <c r="C94" s="6" t="s">
        <v>99</v>
      </c>
      <c r="D94" s="6" t="s">
        <v>6</v>
      </c>
      <c r="E94" s="7">
        <v>59.21</v>
      </c>
      <c r="F94" s="7"/>
    </row>
    <row r="95" spans="1:6" ht="16.5">
      <c r="A95" s="9">
        <v>87</v>
      </c>
      <c r="B95" s="9">
        <v>1608095</v>
      </c>
      <c r="C95" s="9" t="s">
        <v>100</v>
      </c>
      <c r="D95" s="9" t="s">
        <v>11</v>
      </c>
      <c r="E95" s="10">
        <v>58.95</v>
      </c>
      <c r="F95" s="12">
        <f>778/12</f>
        <v>64.833333333333329</v>
      </c>
    </row>
    <row r="96" spans="1:6" ht="16.5">
      <c r="A96" s="6">
        <v>88</v>
      </c>
      <c r="B96" s="9">
        <v>1607695</v>
      </c>
      <c r="C96" s="9" t="s">
        <v>101</v>
      </c>
      <c r="D96" s="9" t="s">
        <v>6</v>
      </c>
      <c r="E96" s="10">
        <v>58.95</v>
      </c>
      <c r="F96" s="12">
        <f>750/12</f>
        <v>62.5</v>
      </c>
    </row>
    <row r="97" spans="1:6" ht="16.5">
      <c r="A97" s="9">
        <v>89</v>
      </c>
      <c r="B97" s="6">
        <v>1611705</v>
      </c>
      <c r="C97" s="6" t="s">
        <v>102</v>
      </c>
      <c r="D97" s="6" t="s">
        <v>6</v>
      </c>
      <c r="E97" s="7">
        <v>58.68</v>
      </c>
      <c r="F97" s="7"/>
    </row>
    <row r="98" spans="1:6" ht="16.5">
      <c r="A98" s="9">
        <v>90</v>
      </c>
      <c r="B98" s="9">
        <v>1611218</v>
      </c>
      <c r="C98" s="9" t="s">
        <v>103</v>
      </c>
      <c r="D98" s="9" t="s">
        <v>6</v>
      </c>
      <c r="E98" s="10">
        <v>58.58</v>
      </c>
      <c r="F98" s="10"/>
    </row>
    <row r="99" spans="1:6" ht="16.5">
      <c r="A99" s="6">
        <v>91</v>
      </c>
      <c r="B99" s="9">
        <v>1610254</v>
      </c>
      <c r="C99" s="9" t="s">
        <v>104</v>
      </c>
      <c r="D99" s="9" t="s">
        <v>11</v>
      </c>
      <c r="E99" s="10">
        <v>58.11</v>
      </c>
      <c r="F99" s="10"/>
    </row>
    <row r="100" spans="1:6" ht="16.5">
      <c r="A100" s="9">
        <v>92</v>
      </c>
      <c r="B100" s="9">
        <v>1611034</v>
      </c>
      <c r="C100" s="9" t="s">
        <v>105</v>
      </c>
      <c r="D100" s="9" t="s">
        <v>6</v>
      </c>
      <c r="E100" s="10">
        <v>57.84</v>
      </c>
      <c r="F100" s="10"/>
    </row>
    <row r="101" spans="1:6" ht="16.5">
      <c r="A101" s="9">
        <v>93</v>
      </c>
      <c r="B101" s="9">
        <v>1609145</v>
      </c>
      <c r="C101" s="9" t="s">
        <v>106</v>
      </c>
      <c r="D101" s="9" t="s">
        <v>11</v>
      </c>
      <c r="E101" s="10">
        <v>57.42</v>
      </c>
      <c r="F101" s="10"/>
    </row>
    <row r="102" spans="1:6" ht="16.5">
      <c r="A102" s="6">
        <v>94</v>
      </c>
      <c r="B102" s="9">
        <v>1610502</v>
      </c>
      <c r="C102" s="9" t="s">
        <v>107</v>
      </c>
      <c r="D102" s="9" t="s">
        <v>6</v>
      </c>
      <c r="E102" s="10">
        <v>56.21</v>
      </c>
      <c r="F102" s="10"/>
    </row>
    <row r="103" spans="1:6" ht="16.5">
      <c r="A103" s="9">
        <v>95</v>
      </c>
      <c r="B103" s="9">
        <v>1611460</v>
      </c>
      <c r="C103" s="9" t="s">
        <v>108</v>
      </c>
      <c r="D103" s="9" t="s">
        <v>35</v>
      </c>
      <c r="E103" s="10">
        <v>55.79</v>
      </c>
      <c r="F103" s="10"/>
    </row>
    <row r="104" spans="1:6" ht="16.5">
      <c r="A104" s="9">
        <v>96</v>
      </c>
      <c r="B104" s="15">
        <v>1611485</v>
      </c>
      <c r="C104" s="15" t="s">
        <v>109</v>
      </c>
      <c r="D104" s="15" t="s">
        <v>29</v>
      </c>
      <c r="E104" s="16">
        <v>53.53</v>
      </c>
      <c r="F104" s="16"/>
    </row>
    <row r="105" spans="1:6" ht="16.5">
      <c r="A105" s="6">
        <v>97</v>
      </c>
      <c r="B105" s="9">
        <v>1610515</v>
      </c>
      <c r="C105" s="9" t="s">
        <v>110</v>
      </c>
      <c r="D105" s="9" t="s">
        <v>41</v>
      </c>
      <c r="E105" s="10">
        <v>51.89</v>
      </c>
      <c r="F105" s="10"/>
    </row>
    <row r="108" spans="1:6" ht="18" customHeight="1">
      <c r="B108" s="37" t="s">
        <v>121</v>
      </c>
      <c r="C108" s="37"/>
      <c r="D108" s="37"/>
      <c r="E108" s="37"/>
    </row>
    <row r="109" spans="1:6" ht="18" customHeight="1">
      <c r="B109" s="37"/>
      <c r="C109" s="37"/>
      <c r="D109" s="37"/>
      <c r="E109" s="37"/>
    </row>
    <row r="110" spans="1:6" ht="16.5">
      <c r="A110" s="19"/>
      <c r="B110" s="8"/>
      <c r="C110" s="5" t="s">
        <v>114</v>
      </c>
      <c r="D110" s="8"/>
      <c r="E110" s="19"/>
    </row>
    <row r="111" spans="1:6" ht="49.5">
      <c r="A111" s="20" t="s">
        <v>0</v>
      </c>
      <c r="B111" s="1" t="s">
        <v>1</v>
      </c>
      <c r="C111" s="1" t="s">
        <v>2</v>
      </c>
      <c r="D111" s="20" t="s">
        <v>112</v>
      </c>
    </row>
    <row r="112" spans="1:6" ht="16.5">
      <c r="A112" s="14">
        <v>1</v>
      </c>
      <c r="B112" s="13">
        <v>1610444</v>
      </c>
      <c r="C112" s="13" t="s">
        <v>28</v>
      </c>
      <c r="D112" s="14">
        <v>72.42</v>
      </c>
    </row>
    <row r="113" spans="1:5" ht="16.5">
      <c r="A113" s="14">
        <v>2</v>
      </c>
      <c r="B113" s="13">
        <v>1610426</v>
      </c>
      <c r="C113" s="13" t="s">
        <v>30</v>
      </c>
      <c r="D113" s="14">
        <v>72.16</v>
      </c>
    </row>
    <row r="114" spans="1:5" ht="33">
      <c r="A114" s="14">
        <v>3</v>
      </c>
      <c r="B114" s="13">
        <v>1610449</v>
      </c>
      <c r="C114" s="13" t="s">
        <v>59</v>
      </c>
      <c r="D114" s="14">
        <v>68.53</v>
      </c>
    </row>
    <row r="115" spans="1:5" ht="16.5">
      <c r="A115" s="10">
        <v>4</v>
      </c>
      <c r="B115" s="9">
        <v>1611485</v>
      </c>
      <c r="C115" s="9" t="s">
        <v>109</v>
      </c>
      <c r="D115" s="10">
        <v>53.53</v>
      </c>
    </row>
    <row r="116" spans="1:5" ht="16.5">
      <c r="A116" s="23"/>
      <c r="B116" s="24"/>
      <c r="C116" s="24"/>
      <c r="D116" s="23"/>
    </row>
    <row r="117" spans="1:5" ht="19.5" customHeight="1">
      <c r="A117" s="23"/>
      <c r="B117" s="24"/>
      <c r="C117" s="24"/>
      <c r="D117" s="23"/>
    </row>
    <row r="118" spans="1:5" ht="16.5">
      <c r="A118" s="23"/>
      <c r="B118" s="24"/>
      <c r="C118" s="24"/>
      <c r="D118" s="23"/>
    </row>
    <row r="119" spans="1:5" ht="16.5">
      <c r="A119" s="22"/>
      <c r="B119" s="11"/>
      <c r="C119" s="11"/>
      <c r="D119" s="22"/>
    </row>
    <row r="120" spans="1:5" ht="16.5">
      <c r="A120" s="22"/>
      <c r="B120" s="11"/>
      <c r="C120" s="11"/>
      <c r="D120" s="22"/>
    </row>
    <row r="121" spans="1:5" ht="16.5">
      <c r="A121" s="22"/>
      <c r="B121" s="11"/>
      <c r="C121" s="5" t="s">
        <v>115</v>
      </c>
      <c r="D121" s="22"/>
    </row>
    <row r="122" spans="1:5" ht="49.5">
      <c r="A122" s="20" t="s">
        <v>0</v>
      </c>
      <c r="B122" s="2" t="s">
        <v>1</v>
      </c>
      <c r="C122" s="2" t="s">
        <v>2</v>
      </c>
      <c r="D122" s="20" t="s">
        <v>112</v>
      </c>
    </row>
    <row r="123" spans="1:5" ht="16.5">
      <c r="A123" s="10">
        <v>1</v>
      </c>
      <c r="B123" s="9">
        <v>1610654</v>
      </c>
      <c r="C123" s="9" t="s">
        <v>43</v>
      </c>
      <c r="D123" s="10">
        <v>70.16</v>
      </c>
    </row>
    <row r="124" spans="1:5" ht="16.5">
      <c r="A124" s="19"/>
      <c r="B124" s="8"/>
      <c r="C124" s="8"/>
      <c r="D124" s="19"/>
    </row>
    <row r="125" spans="1:5" ht="16.5">
      <c r="A125" s="19"/>
      <c r="B125" s="8"/>
      <c r="C125" s="5" t="s">
        <v>116</v>
      </c>
      <c r="D125" s="19"/>
    </row>
    <row r="126" spans="1:5" ht="49.5">
      <c r="A126" s="20" t="s">
        <v>0</v>
      </c>
      <c r="B126" s="2" t="s">
        <v>1</v>
      </c>
      <c r="C126" s="2" t="s">
        <v>2</v>
      </c>
      <c r="D126" s="20" t="s">
        <v>112</v>
      </c>
    </row>
    <row r="127" spans="1:5" ht="16.5">
      <c r="A127" s="10">
        <v>1</v>
      </c>
      <c r="B127" s="9">
        <v>1611612</v>
      </c>
      <c r="C127" s="9" t="s">
        <v>40</v>
      </c>
      <c r="D127" s="10">
        <v>70.790000000000006</v>
      </c>
      <c r="E127" s="21"/>
    </row>
    <row r="128" spans="1:5" ht="16.5">
      <c r="A128" s="10">
        <v>2</v>
      </c>
      <c r="B128" s="9">
        <v>1610515</v>
      </c>
      <c r="C128" s="9" t="s">
        <v>110</v>
      </c>
      <c r="D128" s="10">
        <v>51.89</v>
      </c>
      <c r="E128" s="21"/>
    </row>
    <row r="129" spans="1:5" ht="16.5">
      <c r="A129" s="23"/>
      <c r="B129" s="24"/>
      <c r="C129" s="24"/>
      <c r="D129" s="23"/>
      <c r="E129" s="21"/>
    </row>
    <row r="130" spans="1:5" ht="16.5">
      <c r="A130" s="22"/>
      <c r="B130" s="11"/>
      <c r="C130" s="5" t="s">
        <v>117</v>
      </c>
      <c r="D130" s="22"/>
      <c r="E130" s="21"/>
    </row>
    <row r="131" spans="1:5" ht="49.5">
      <c r="A131" s="20" t="s">
        <v>0</v>
      </c>
      <c r="B131" s="2" t="s">
        <v>1</v>
      </c>
      <c r="C131" s="2" t="s">
        <v>2</v>
      </c>
      <c r="D131" s="20" t="s">
        <v>112</v>
      </c>
      <c r="E131" s="21"/>
    </row>
    <row r="132" spans="1:5" ht="16.5">
      <c r="A132" s="10">
        <v>1</v>
      </c>
      <c r="B132" s="9">
        <v>1609815</v>
      </c>
      <c r="C132" s="9" t="s">
        <v>84</v>
      </c>
      <c r="D132" s="10">
        <v>62.95</v>
      </c>
      <c r="E132" s="21"/>
    </row>
    <row r="133" spans="1:5" ht="16.5">
      <c r="A133" s="23"/>
      <c r="B133" s="24"/>
      <c r="C133" s="24"/>
      <c r="D133" s="23"/>
      <c r="E133" s="21"/>
    </row>
    <row r="134" spans="1:5" ht="16.5">
      <c r="A134" s="22"/>
      <c r="B134" s="11"/>
      <c r="C134" s="5" t="s">
        <v>118</v>
      </c>
      <c r="D134" s="22"/>
      <c r="E134" s="21"/>
    </row>
    <row r="135" spans="1:5" ht="49.5">
      <c r="A135" s="20" t="s">
        <v>0</v>
      </c>
      <c r="B135" s="2" t="s">
        <v>1</v>
      </c>
      <c r="C135" s="2" t="s">
        <v>2</v>
      </c>
      <c r="D135" s="20" t="s">
        <v>112</v>
      </c>
      <c r="E135" s="21"/>
    </row>
    <row r="136" spans="1:5" ht="16.5">
      <c r="A136" s="10">
        <v>1</v>
      </c>
      <c r="B136" s="9">
        <v>1609211</v>
      </c>
      <c r="C136" s="9" t="s">
        <v>38</v>
      </c>
      <c r="D136" s="14">
        <v>70.790000000000006</v>
      </c>
      <c r="E136" s="21"/>
    </row>
    <row r="137" spans="1:5" ht="16.5">
      <c r="A137" s="23"/>
      <c r="B137" s="24"/>
      <c r="C137" s="24"/>
      <c r="D137" s="36"/>
      <c r="E137" s="21"/>
    </row>
    <row r="138" spans="1:5" ht="16.5">
      <c r="A138" s="23"/>
      <c r="B138" s="24"/>
      <c r="C138" s="24"/>
      <c r="D138" s="36"/>
      <c r="E138" s="21"/>
    </row>
    <row r="139" spans="1:5" ht="16.5">
      <c r="A139" s="23"/>
      <c r="B139" s="24"/>
      <c r="C139" s="24"/>
      <c r="D139" s="36"/>
      <c r="E139" s="21"/>
    </row>
    <row r="140" spans="1:5" ht="16.5">
      <c r="A140" s="23"/>
      <c r="B140" s="24"/>
      <c r="C140" s="24"/>
      <c r="D140" s="36"/>
      <c r="E140" s="21"/>
    </row>
    <row r="141" spans="1:5" ht="16.5">
      <c r="A141" s="23"/>
      <c r="B141" s="24"/>
      <c r="C141" s="24"/>
      <c r="D141" s="36"/>
      <c r="E141" s="21"/>
    </row>
    <row r="142" spans="1:5" ht="16.5">
      <c r="A142" s="23"/>
      <c r="B142" s="24"/>
      <c r="C142" s="24"/>
      <c r="D142" s="36"/>
      <c r="E142" s="21"/>
    </row>
    <row r="143" spans="1:5" ht="16.5">
      <c r="A143" s="23"/>
      <c r="B143" s="24"/>
      <c r="C143" s="24"/>
      <c r="D143" s="36"/>
      <c r="E143" s="21"/>
    </row>
    <row r="144" spans="1:5" ht="16.5">
      <c r="A144" s="23"/>
      <c r="B144" s="24"/>
      <c r="C144" s="24"/>
      <c r="D144" s="36"/>
      <c r="E144" s="21"/>
    </row>
    <row r="145" spans="1:5" ht="16.5">
      <c r="A145" s="23"/>
      <c r="B145" s="24"/>
      <c r="C145" s="24"/>
      <c r="D145" s="36"/>
      <c r="E145" s="21"/>
    </row>
    <row r="146" spans="1:5" ht="16.5">
      <c r="A146" s="23"/>
      <c r="B146" s="24"/>
      <c r="C146" s="24"/>
      <c r="D146" s="36"/>
      <c r="E146" s="21"/>
    </row>
    <row r="147" spans="1:5" ht="16.5">
      <c r="A147" s="23"/>
      <c r="B147" s="24"/>
      <c r="C147" s="24"/>
      <c r="D147" s="36"/>
      <c r="E147" s="21"/>
    </row>
    <row r="148" spans="1:5" ht="16.5">
      <c r="A148" s="23"/>
      <c r="B148" s="24"/>
      <c r="C148" s="24"/>
      <c r="D148" s="36"/>
      <c r="E148" s="21"/>
    </row>
    <row r="149" spans="1:5" ht="16.5">
      <c r="A149" s="23"/>
      <c r="B149" s="24"/>
      <c r="C149" s="24"/>
      <c r="D149" s="36"/>
      <c r="E149" s="21"/>
    </row>
    <row r="150" spans="1:5" ht="16.5">
      <c r="A150" s="23"/>
      <c r="B150" s="24"/>
      <c r="C150" s="24"/>
      <c r="D150" s="36"/>
      <c r="E150" s="21"/>
    </row>
    <row r="151" spans="1:5" ht="16.5">
      <c r="A151" s="23"/>
      <c r="B151" s="24"/>
      <c r="C151" s="24"/>
      <c r="D151" s="36"/>
      <c r="E151" s="21"/>
    </row>
    <row r="152" spans="1:5" ht="16.5">
      <c r="A152" s="23"/>
      <c r="B152" s="24"/>
      <c r="C152" s="24"/>
      <c r="D152" s="36"/>
      <c r="E152" s="21"/>
    </row>
    <row r="153" spans="1:5" ht="16.5">
      <c r="A153" s="23"/>
      <c r="B153" s="24"/>
      <c r="C153" s="24"/>
      <c r="D153" s="36"/>
      <c r="E153" s="21"/>
    </row>
    <row r="154" spans="1:5" ht="16.5">
      <c r="A154" s="23"/>
      <c r="B154" s="24"/>
      <c r="C154" s="24"/>
      <c r="D154" s="36"/>
      <c r="E154" s="21"/>
    </row>
    <row r="155" spans="1:5">
      <c r="A155" s="25"/>
      <c r="B155" s="26"/>
      <c r="C155" s="26"/>
      <c r="D155" s="27"/>
      <c r="E155" s="21"/>
    </row>
    <row r="156" spans="1:5" ht="16.5">
      <c r="A156" s="22"/>
      <c r="B156" s="11"/>
      <c r="C156" s="5" t="s">
        <v>119</v>
      </c>
      <c r="D156" s="22"/>
      <c r="E156" s="11"/>
    </row>
    <row r="157" spans="1:5" ht="49.5">
      <c r="A157" s="20" t="s">
        <v>0</v>
      </c>
      <c r="B157" s="2" t="s">
        <v>1</v>
      </c>
      <c r="C157" s="2" t="s">
        <v>2</v>
      </c>
      <c r="D157" s="20" t="s">
        <v>112</v>
      </c>
      <c r="E157" s="29" t="s">
        <v>4</v>
      </c>
    </row>
    <row r="158" spans="1:5" ht="16.5">
      <c r="A158" s="10">
        <v>1</v>
      </c>
      <c r="B158" s="9">
        <v>1611282</v>
      </c>
      <c r="C158" s="9" t="s">
        <v>10</v>
      </c>
      <c r="D158" s="10">
        <v>80.37</v>
      </c>
      <c r="E158" s="9"/>
    </row>
    <row r="159" spans="1:5" ht="16.5">
      <c r="A159" s="10">
        <v>2</v>
      </c>
      <c r="B159" s="9">
        <v>1610428</v>
      </c>
      <c r="C159" s="9" t="s">
        <v>23</v>
      </c>
      <c r="D159" s="10">
        <v>74.260000000000005</v>
      </c>
      <c r="E159" s="30"/>
    </row>
    <row r="160" spans="1:5" ht="16.5">
      <c r="A160" s="10">
        <v>3</v>
      </c>
      <c r="B160" s="9">
        <v>1610834</v>
      </c>
      <c r="C160" s="9" t="s">
        <v>36</v>
      </c>
      <c r="D160" s="10">
        <v>71.63</v>
      </c>
      <c r="E160" s="9"/>
    </row>
    <row r="161" spans="1:5" ht="16.5">
      <c r="A161" s="10">
        <v>4</v>
      </c>
      <c r="B161" s="9">
        <v>1610606</v>
      </c>
      <c r="C161" s="9" t="s">
        <v>42</v>
      </c>
      <c r="D161" s="10">
        <v>70.42</v>
      </c>
      <c r="E161" s="9"/>
    </row>
    <row r="162" spans="1:5" ht="16.5">
      <c r="A162" s="10">
        <v>5</v>
      </c>
      <c r="B162" s="9">
        <v>1607518</v>
      </c>
      <c r="C162" s="9" t="s">
        <v>48</v>
      </c>
      <c r="D162" s="10">
        <v>69.84</v>
      </c>
      <c r="E162" s="9"/>
    </row>
    <row r="163" spans="1:5" ht="16.5">
      <c r="A163" s="10">
        <v>6</v>
      </c>
      <c r="B163" s="9">
        <v>1610491</v>
      </c>
      <c r="C163" s="9" t="s">
        <v>53</v>
      </c>
      <c r="D163" s="10">
        <v>68.790000000000006</v>
      </c>
      <c r="E163" s="9"/>
    </row>
    <row r="164" spans="1:5" ht="16.5">
      <c r="A164" s="10">
        <v>7</v>
      </c>
      <c r="B164" s="9">
        <v>1610208</v>
      </c>
      <c r="C164" s="9" t="s">
        <v>55</v>
      </c>
      <c r="D164" s="10">
        <v>68.739999999999995</v>
      </c>
      <c r="E164" s="31">
        <f>973/12</f>
        <v>81.083333333333329</v>
      </c>
    </row>
    <row r="165" spans="1:5" ht="16.5">
      <c r="A165" s="10">
        <v>8</v>
      </c>
      <c r="B165" s="9">
        <v>1610645</v>
      </c>
      <c r="C165" s="9" t="s">
        <v>56</v>
      </c>
      <c r="D165" s="10">
        <v>68.739999999999995</v>
      </c>
      <c r="E165" s="31">
        <f>782/12</f>
        <v>65.166666666666671</v>
      </c>
    </row>
    <row r="166" spans="1:5" ht="16.5">
      <c r="A166" s="10">
        <v>9</v>
      </c>
      <c r="B166" s="9">
        <v>1607291</v>
      </c>
      <c r="C166" s="9" t="s">
        <v>60</v>
      </c>
      <c r="D166" s="10">
        <v>68.42</v>
      </c>
      <c r="E166" s="9"/>
    </row>
    <row r="167" spans="1:5" ht="16.5">
      <c r="A167" s="10">
        <v>10</v>
      </c>
      <c r="B167" s="9">
        <v>1611616</v>
      </c>
      <c r="C167" s="9" t="s">
        <v>70</v>
      </c>
      <c r="D167" s="10">
        <v>66.89</v>
      </c>
      <c r="E167" s="9"/>
    </row>
    <row r="168" spans="1:5" ht="16.5">
      <c r="A168" s="10">
        <v>11</v>
      </c>
      <c r="B168" s="9">
        <v>1611125</v>
      </c>
      <c r="C168" s="9" t="s">
        <v>73</v>
      </c>
      <c r="D168" s="10">
        <v>66.209999999999994</v>
      </c>
      <c r="E168" s="9"/>
    </row>
    <row r="169" spans="1:5" ht="16.5">
      <c r="A169" s="10">
        <v>12</v>
      </c>
      <c r="B169" s="9">
        <v>1611712</v>
      </c>
      <c r="C169" s="9" t="s">
        <v>74</v>
      </c>
      <c r="D169" s="10">
        <v>66</v>
      </c>
      <c r="E169" s="9"/>
    </row>
    <row r="170" spans="1:5" ht="16.5">
      <c r="A170" s="10">
        <v>13</v>
      </c>
      <c r="B170" s="9">
        <v>1608065</v>
      </c>
      <c r="C170" s="9" t="s">
        <v>76</v>
      </c>
      <c r="D170" s="10">
        <v>65.209999999999994</v>
      </c>
      <c r="E170" s="9"/>
    </row>
    <row r="171" spans="1:5" ht="16.5">
      <c r="A171" s="10">
        <v>14</v>
      </c>
      <c r="B171" s="9">
        <v>1610626</v>
      </c>
      <c r="C171" s="9" t="s">
        <v>77</v>
      </c>
      <c r="D171" s="12"/>
      <c r="E171" s="9"/>
    </row>
    <row r="172" spans="1:5" ht="16.5">
      <c r="A172" s="10">
        <v>15</v>
      </c>
      <c r="B172" s="9">
        <v>1610695</v>
      </c>
      <c r="C172" s="9" t="s">
        <v>79</v>
      </c>
      <c r="D172" s="10">
        <v>64.680000000000007</v>
      </c>
      <c r="E172" s="9"/>
    </row>
    <row r="173" spans="1:5" ht="16.5">
      <c r="A173" s="10">
        <v>16</v>
      </c>
      <c r="B173" s="9">
        <v>1610500</v>
      </c>
      <c r="C173" s="9" t="s">
        <v>80</v>
      </c>
      <c r="D173" s="10">
        <v>64.16</v>
      </c>
      <c r="E173" s="9"/>
    </row>
    <row r="174" spans="1:5" ht="16.5">
      <c r="A174" s="10">
        <v>17</v>
      </c>
      <c r="B174" s="9">
        <v>1610672</v>
      </c>
      <c r="C174" s="9" t="s">
        <v>81</v>
      </c>
      <c r="D174" s="10">
        <v>64.11</v>
      </c>
      <c r="E174" s="9"/>
    </row>
    <row r="175" spans="1:5" ht="16.5">
      <c r="A175" s="10">
        <v>18</v>
      </c>
      <c r="B175" s="9">
        <v>1608511</v>
      </c>
      <c r="C175" s="9" t="s">
        <v>87</v>
      </c>
      <c r="D175" s="10">
        <v>62.32</v>
      </c>
      <c r="E175" s="9"/>
    </row>
    <row r="176" spans="1:5" ht="16.5">
      <c r="A176" s="10">
        <v>19</v>
      </c>
      <c r="B176" s="9">
        <v>1609557</v>
      </c>
      <c r="C176" s="9" t="s">
        <v>92</v>
      </c>
      <c r="D176" s="10">
        <v>61.26</v>
      </c>
      <c r="E176" s="9"/>
    </row>
    <row r="177" spans="1:5" ht="16.5">
      <c r="A177" s="10">
        <v>20</v>
      </c>
      <c r="B177" s="9">
        <v>1609956</v>
      </c>
      <c r="C177" s="9" t="s">
        <v>93</v>
      </c>
      <c r="D177" s="10">
        <v>61.11</v>
      </c>
      <c r="E177" s="9"/>
    </row>
    <row r="178" spans="1:5" ht="16.5">
      <c r="A178" s="10">
        <v>21</v>
      </c>
      <c r="B178" s="9">
        <v>1611702</v>
      </c>
      <c r="C178" s="9" t="s">
        <v>95</v>
      </c>
      <c r="D178" s="10">
        <v>60.89</v>
      </c>
      <c r="E178" s="9"/>
    </row>
    <row r="179" spans="1:5" ht="16.5">
      <c r="A179" s="10">
        <v>22</v>
      </c>
      <c r="B179" s="9">
        <v>1611181</v>
      </c>
      <c r="C179" s="9" t="s">
        <v>98</v>
      </c>
      <c r="D179" s="10">
        <v>59.74</v>
      </c>
      <c r="E179" s="9"/>
    </row>
    <row r="180" spans="1:5" ht="16.5">
      <c r="A180" s="10">
        <v>23</v>
      </c>
      <c r="B180" s="9">
        <v>1608095</v>
      </c>
      <c r="C180" s="9" t="s">
        <v>100</v>
      </c>
      <c r="D180" s="10">
        <v>58.95</v>
      </c>
      <c r="E180" s="9"/>
    </row>
    <row r="181" spans="1:5" ht="16.5">
      <c r="A181" s="10">
        <v>24</v>
      </c>
      <c r="B181" s="9">
        <v>1610254</v>
      </c>
      <c r="C181" s="9" t="s">
        <v>104</v>
      </c>
      <c r="D181" s="10">
        <v>58.11</v>
      </c>
      <c r="E181" s="9"/>
    </row>
    <row r="182" spans="1:5" ht="16.5">
      <c r="A182" s="10">
        <v>25</v>
      </c>
      <c r="B182" s="9">
        <v>1609145</v>
      </c>
      <c r="C182" s="9" t="s">
        <v>106</v>
      </c>
      <c r="D182" s="10">
        <v>57.42</v>
      </c>
      <c r="E182" s="9"/>
    </row>
    <row r="183" spans="1:5" ht="16.5">
      <c r="A183" s="23"/>
      <c r="B183" s="24"/>
      <c r="C183" s="24"/>
      <c r="D183" s="23"/>
      <c r="E183" s="24"/>
    </row>
    <row r="184" spans="1:5" ht="16.5">
      <c r="A184" s="23"/>
      <c r="B184" s="24"/>
      <c r="C184" s="24"/>
      <c r="D184" s="23"/>
      <c r="E184" s="24"/>
    </row>
    <row r="185" spans="1:5" ht="16.5">
      <c r="A185" s="23"/>
      <c r="B185" s="24"/>
      <c r="C185" s="24"/>
      <c r="D185" s="23"/>
      <c r="E185" s="24"/>
    </row>
    <row r="186" spans="1:5" ht="16.5">
      <c r="A186" s="23"/>
      <c r="B186" s="24"/>
      <c r="C186" s="24"/>
      <c r="D186" s="23"/>
      <c r="E186" s="24"/>
    </row>
    <row r="187" spans="1:5" ht="16.5">
      <c r="A187" s="23"/>
      <c r="B187" s="24"/>
      <c r="C187" s="24"/>
      <c r="D187" s="23"/>
      <c r="E187" s="24"/>
    </row>
    <row r="188" spans="1:5" ht="16.5">
      <c r="A188" s="23"/>
      <c r="B188" s="24"/>
      <c r="C188" s="24"/>
      <c r="D188" s="23"/>
      <c r="E188" s="24"/>
    </row>
    <row r="189" spans="1:5" ht="16.5">
      <c r="A189" s="23"/>
      <c r="B189" s="24"/>
      <c r="C189" s="24"/>
      <c r="D189" s="23"/>
      <c r="E189" s="24"/>
    </row>
    <row r="190" spans="1:5" ht="16.5">
      <c r="A190" s="23"/>
      <c r="B190" s="24"/>
      <c r="C190" s="24"/>
      <c r="D190" s="23"/>
      <c r="E190" s="24"/>
    </row>
    <row r="191" spans="1:5" ht="16.5">
      <c r="A191" s="23"/>
      <c r="B191" s="24"/>
      <c r="C191" s="24"/>
      <c r="D191" s="23"/>
      <c r="E191" s="24"/>
    </row>
    <row r="192" spans="1:5" ht="16.5">
      <c r="A192" s="23"/>
      <c r="B192" s="24"/>
      <c r="C192" s="24"/>
      <c r="D192" s="23"/>
      <c r="E192" s="24"/>
    </row>
    <row r="193" spans="1:6">
      <c r="A193" s="25"/>
      <c r="B193" s="26"/>
      <c r="C193" s="26"/>
      <c r="D193" s="26"/>
      <c r="E193" s="28"/>
      <c r="F193" s="26"/>
    </row>
    <row r="194" spans="1:6">
      <c r="A194" s="25"/>
      <c r="B194" s="21"/>
      <c r="C194" s="21"/>
      <c r="D194" s="21"/>
      <c r="E194" s="32"/>
      <c r="F194" s="21"/>
    </row>
    <row r="195" spans="1:6">
      <c r="A195" s="25"/>
      <c r="B195" s="21"/>
      <c r="C195" s="21"/>
      <c r="D195" s="21"/>
      <c r="E195" s="32"/>
      <c r="F195" s="21"/>
    </row>
    <row r="196" spans="1:6" ht="16.5">
      <c r="A196" s="22"/>
      <c r="B196" s="11"/>
      <c r="C196" s="5" t="s">
        <v>120</v>
      </c>
      <c r="D196" s="11"/>
      <c r="E196" s="22"/>
      <c r="F196" s="11"/>
    </row>
    <row r="197" spans="1:6" ht="49.5">
      <c r="A197" s="20" t="s">
        <v>0</v>
      </c>
      <c r="B197" s="2" t="s">
        <v>1</v>
      </c>
      <c r="C197" s="2" t="s">
        <v>2</v>
      </c>
      <c r="D197" s="20" t="s">
        <v>112</v>
      </c>
      <c r="E197" s="29" t="s">
        <v>4</v>
      </c>
    </row>
    <row r="198" spans="1:6" ht="16.5">
      <c r="A198" s="7">
        <v>1</v>
      </c>
      <c r="B198" s="6">
        <v>1611116</v>
      </c>
      <c r="C198" s="6" t="s">
        <v>5</v>
      </c>
      <c r="D198" s="7">
        <v>87.95</v>
      </c>
      <c r="E198" s="30"/>
    </row>
    <row r="199" spans="1:6" ht="16.5">
      <c r="A199" s="10">
        <v>2</v>
      </c>
      <c r="B199" s="9">
        <v>1610279</v>
      </c>
      <c r="C199" s="9" t="s">
        <v>7</v>
      </c>
      <c r="D199" s="10">
        <v>84.21</v>
      </c>
      <c r="E199" s="9"/>
    </row>
    <row r="200" spans="1:6" ht="16.5">
      <c r="A200" s="10">
        <v>3</v>
      </c>
      <c r="B200" s="9">
        <v>1611701</v>
      </c>
      <c r="C200" s="9" t="s">
        <v>8</v>
      </c>
      <c r="D200" s="10">
        <v>81.58</v>
      </c>
      <c r="E200" s="30"/>
    </row>
    <row r="201" spans="1:6" ht="16.5">
      <c r="A201" s="10">
        <v>4</v>
      </c>
      <c r="B201" s="9">
        <v>1607681</v>
      </c>
      <c r="C201" s="9" t="s">
        <v>9</v>
      </c>
      <c r="D201" s="10">
        <v>80.680000000000007</v>
      </c>
      <c r="E201" s="9"/>
    </row>
    <row r="202" spans="1:6" ht="16.5">
      <c r="A202" s="7">
        <v>5</v>
      </c>
      <c r="B202" s="9">
        <v>1611289</v>
      </c>
      <c r="C202" s="9" t="s">
        <v>12</v>
      </c>
      <c r="D202" s="10">
        <v>79.47</v>
      </c>
      <c r="E202" s="9"/>
    </row>
    <row r="203" spans="1:6" ht="16.5">
      <c r="A203" s="10">
        <v>6</v>
      </c>
      <c r="B203" s="9">
        <v>1606646</v>
      </c>
      <c r="C203" s="9" t="s">
        <v>13</v>
      </c>
      <c r="D203" s="10">
        <v>77.260000000000005</v>
      </c>
      <c r="E203" s="9"/>
    </row>
    <row r="204" spans="1:6" ht="16.5">
      <c r="A204" s="10">
        <v>7</v>
      </c>
      <c r="B204" s="9">
        <v>1609107</v>
      </c>
      <c r="C204" s="9" t="s">
        <v>14</v>
      </c>
      <c r="D204" s="10">
        <v>76.680000000000007</v>
      </c>
      <c r="E204" s="9"/>
    </row>
    <row r="205" spans="1:6" ht="16.5">
      <c r="A205" s="10">
        <v>8</v>
      </c>
      <c r="B205" s="9">
        <v>1611588</v>
      </c>
      <c r="C205" s="9" t="s">
        <v>15</v>
      </c>
      <c r="D205" s="10">
        <v>76.58</v>
      </c>
      <c r="E205" s="9"/>
    </row>
    <row r="206" spans="1:6" ht="16.5">
      <c r="A206" s="7">
        <v>9</v>
      </c>
      <c r="B206" s="9">
        <v>1610453</v>
      </c>
      <c r="C206" s="9" t="s">
        <v>16</v>
      </c>
      <c r="D206" s="10">
        <v>76.53</v>
      </c>
      <c r="E206" s="31">
        <f>997/12</f>
        <v>83.083333333333329</v>
      </c>
    </row>
    <row r="207" spans="1:6" ht="16.5">
      <c r="A207" s="10">
        <v>10</v>
      </c>
      <c r="B207" s="9">
        <v>1611472</v>
      </c>
      <c r="C207" s="9" t="s">
        <v>17</v>
      </c>
      <c r="D207" s="10">
        <v>76.53</v>
      </c>
      <c r="E207" s="31">
        <f>914/12</f>
        <v>76.166666666666671</v>
      </c>
    </row>
    <row r="208" spans="1:6" ht="16.5">
      <c r="A208" s="10">
        <v>11</v>
      </c>
      <c r="B208" s="9">
        <v>1610167</v>
      </c>
      <c r="C208" s="9" t="s">
        <v>18</v>
      </c>
      <c r="D208" s="10">
        <v>75.58</v>
      </c>
      <c r="E208" s="9"/>
    </row>
    <row r="209" spans="1:5" ht="16.5">
      <c r="A209" s="10">
        <v>12</v>
      </c>
      <c r="B209" s="9">
        <v>1610651</v>
      </c>
      <c r="C209" s="9" t="s">
        <v>19</v>
      </c>
      <c r="D209" s="10">
        <v>75.42</v>
      </c>
      <c r="E209" s="9"/>
    </row>
    <row r="210" spans="1:5" ht="16.5">
      <c r="A210" s="7">
        <v>13</v>
      </c>
      <c r="B210" s="9">
        <v>1610836</v>
      </c>
      <c r="C210" s="9" t="s">
        <v>20</v>
      </c>
      <c r="D210" s="10">
        <v>75.11</v>
      </c>
      <c r="E210" s="9"/>
    </row>
    <row r="211" spans="1:5" ht="16.5">
      <c r="A211" s="10">
        <v>14</v>
      </c>
      <c r="B211" s="9">
        <v>1610170</v>
      </c>
      <c r="C211" s="9" t="s">
        <v>21</v>
      </c>
      <c r="D211" s="10">
        <v>74.790000000000006</v>
      </c>
      <c r="E211" s="9">
        <f>882/12</f>
        <v>73.5</v>
      </c>
    </row>
    <row r="212" spans="1:5" ht="16.5">
      <c r="A212" s="10">
        <v>15</v>
      </c>
      <c r="B212" s="9">
        <v>1611138</v>
      </c>
      <c r="C212" s="9" t="s">
        <v>22</v>
      </c>
      <c r="D212" s="10">
        <v>74.790000000000006</v>
      </c>
      <c r="E212" s="31">
        <f>871/12</f>
        <v>72.583333333333329</v>
      </c>
    </row>
    <row r="213" spans="1:5" ht="16.5">
      <c r="A213" s="10">
        <v>16</v>
      </c>
      <c r="B213" s="9">
        <v>1607256</v>
      </c>
      <c r="C213" s="9" t="s">
        <v>24</v>
      </c>
      <c r="D213" s="10">
        <v>74.260000000000005</v>
      </c>
      <c r="E213" s="9"/>
    </row>
    <row r="214" spans="1:5" ht="16.5">
      <c r="A214" s="7">
        <v>17</v>
      </c>
      <c r="B214" s="9">
        <v>1611114</v>
      </c>
      <c r="C214" s="9" t="s">
        <v>25</v>
      </c>
      <c r="D214" s="10">
        <v>74.16</v>
      </c>
      <c r="E214" s="9"/>
    </row>
    <row r="215" spans="1:5" ht="16.5">
      <c r="A215" s="10">
        <v>18</v>
      </c>
      <c r="B215" s="9">
        <v>1607287</v>
      </c>
      <c r="C215" s="9" t="s">
        <v>26</v>
      </c>
      <c r="D215" s="10">
        <v>72.95</v>
      </c>
      <c r="E215" s="9"/>
    </row>
    <row r="216" spans="1:5" ht="16.5">
      <c r="A216" s="10">
        <v>19</v>
      </c>
      <c r="B216" s="9">
        <v>1609207</v>
      </c>
      <c r="C216" s="9" t="s">
        <v>27</v>
      </c>
      <c r="D216" s="10">
        <v>72.739999999999995</v>
      </c>
      <c r="E216" s="9"/>
    </row>
    <row r="217" spans="1:5" ht="16.5">
      <c r="A217" s="10">
        <v>20</v>
      </c>
      <c r="B217" s="9">
        <v>1609541</v>
      </c>
      <c r="C217" s="9" t="s">
        <v>31</v>
      </c>
      <c r="D217" s="10">
        <v>72.11</v>
      </c>
      <c r="E217" s="9"/>
    </row>
    <row r="218" spans="1:5" ht="16.5">
      <c r="A218" s="7">
        <v>21</v>
      </c>
      <c r="B218" s="9">
        <v>1610162</v>
      </c>
      <c r="C218" s="9" t="s">
        <v>32</v>
      </c>
      <c r="D218" s="10">
        <v>72</v>
      </c>
      <c r="E218" s="9"/>
    </row>
    <row r="219" spans="1:5" ht="16.5">
      <c r="A219" s="10">
        <v>22</v>
      </c>
      <c r="B219" s="9">
        <v>1607191</v>
      </c>
      <c r="C219" s="9" t="s">
        <v>33</v>
      </c>
      <c r="D219" s="10">
        <v>71.790000000000006</v>
      </c>
      <c r="E219" s="9"/>
    </row>
    <row r="220" spans="1:5" ht="16.5">
      <c r="A220" s="10">
        <v>23</v>
      </c>
      <c r="B220" s="9">
        <v>1611637</v>
      </c>
      <c r="C220" s="9" t="s">
        <v>34</v>
      </c>
      <c r="D220" s="10">
        <v>71.63</v>
      </c>
      <c r="E220" s="9"/>
    </row>
    <row r="221" spans="1:5" ht="16.5">
      <c r="A221" s="10">
        <v>24</v>
      </c>
      <c r="B221" s="9">
        <v>1610413</v>
      </c>
      <c r="C221" s="9" t="s">
        <v>37</v>
      </c>
      <c r="D221" s="10">
        <v>71.42</v>
      </c>
      <c r="E221" s="9"/>
    </row>
    <row r="222" spans="1:5" ht="16.5">
      <c r="A222" s="7">
        <v>25</v>
      </c>
      <c r="B222" s="9">
        <v>1606667</v>
      </c>
      <c r="C222" s="9" t="s">
        <v>45</v>
      </c>
      <c r="D222" s="10">
        <v>69.95</v>
      </c>
      <c r="E222" s="12">
        <f>938/12</f>
        <v>78.166666666666671</v>
      </c>
    </row>
    <row r="223" spans="1:5" ht="16.5">
      <c r="A223" s="10">
        <v>26</v>
      </c>
      <c r="B223" s="9">
        <v>1609203</v>
      </c>
      <c r="C223" s="9" t="s">
        <v>46</v>
      </c>
      <c r="D223" s="10">
        <v>69.95</v>
      </c>
      <c r="E223" s="12">
        <f>904/12</f>
        <v>75.333333333333329</v>
      </c>
    </row>
    <row r="224" spans="1:5" ht="16.5">
      <c r="A224" s="10">
        <v>27</v>
      </c>
      <c r="B224" s="9">
        <v>1607840</v>
      </c>
      <c r="C224" s="9" t="s">
        <v>47</v>
      </c>
      <c r="D224" s="10">
        <v>69.95</v>
      </c>
      <c r="E224" s="12">
        <f>729/12</f>
        <v>60.75</v>
      </c>
    </row>
    <row r="225" spans="1:5" ht="16.5">
      <c r="A225" s="10">
        <v>28</v>
      </c>
      <c r="B225" s="9">
        <v>1610407</v>
      </c>
      <c r="C225" s="9" t="s">
        <v>49</v>
      </c>
      <c r="D225" s="10">
        <v>69.58</v>
      </c>
      <c r="E225" s="9"/>
    </row>
    <row r="226" spans="1:5" ht="16.5">
      <c r="A226" s="7">
        <v>29</v>
      </c>
      <c r="B226" s="9">
        <v>1610635</v>
      </c>
      <c r="C226" s="9" t="s">
        <v>50</v>
      </c>
      <c r="D226" s="10">
        <v>69.319999999999993</v>
      </c>
      <c r="E226" s="9"/>
    </row>
    <row r="227" spans="1:5" ht="16.5">
      <c r="A227" s="10">
        <v>30</v>
      </c>
      <c r="B227" s="9">
        <v>1609986</v>
      </c>
      <c r="C227" s="9" t="s">
        <v>51</v>
      </c>
      <c r="D227" s="10">
        <v>69.16</v>
      </c>
      <c r="E227" s="9"/>
    </row>
    <row r="228" spans="1:5" ht="16.5">
      <c r="A228" s="10">
        <v>31</v>
      </c>
      <c r="B228" s="9">
        <v>1610652</v>
      </c>
      <c r="C228" s="9" t="s">
        <v>52</v>
      </c>
      <c r="D228" s="10">
        <v>68.84</v>
      </c>
      <c r="E228" s="9"/>
    </row>
    <row r="229" spans="1:5" ht="16.5">
      <c r="A229" s="10">
        <v>32</v>
      </c>
      <c r="B229" s="9">
        <v>1610441</v>
      </c>
      <c r="C229" s="9" t="s">
        <v>57</v>
      </c>
      <c r="D229" s="10">
        <v>68.63</v>
      </c>
      <c r="E229" s="9">
        <v>75</v>
      </c>
    </row>
    <row r="230" spans="1:5" ht="16.5">
      <c r="A230" s="7">
        <v>33</v>
      </c>
      <c r="B230" s="9">
        <v>1610636</v>
      </c>
      <c r="C230" s="9" t="s">
        <v>58</v>
      </c>
      <c r="D230" s="10">
        <v>68.63</v>
      </c>
      <c r="E230" s="9">
        <v>64.42</v>
      </c>
    </row>
    <row r="231" spans="1:5" ht="16.5">
      <c r="A231" s="10">
        <v>34</v>
      </c>
      <c r="B231" s="9">
        <v>1611280</v>
      </c>
      <c r="C231" s="9" t="s">
        <v>61</v>
      </c>
      <c r="D231" s="10">
        <v>68.16</v>
      </c>
      <c r="E231" s="9"/>
    </row>
    <row r="232" spans="1:5" ht="16.5">
      <c r="A232" s="10">
        <v>35</v>
      </c>
      <c r="B232" s="9">
        <v>1609236</v>
      </c>
      <c r="C232" s="9" t="s">
        <v>62</v>
      </c>
      <c r="D232" s="10">
        <v>67.84</v>
      </c>
      <c r="E232" s="9"/>
    </row>
    <row r="233" spans="1:5" ht="16.5">
      <c r="A233" s="10">
        <v>36</v>
      </c>
      <c r="B233" s="9">
        <v>1611297</v>
      </c>
      <c r="C233" s="9" t="s">
        <v>63</v>
      </c>
      <c r="D233" s="10">
        <v>67.739999999999995</v>
      </c>
      <c r="E233" s="9"/>
    </row>
    <row r="234" spans="1:5" ht="16.5">
      <c r="A234" s="23"/>
      <c r="B234" s="24"/>
      <c r="C234" s="24"/>
      <c r="D234" s="23"/>
      <c r="E234" s="24"/>
    </row>
    <row r="235" spans="1:5" ht="49.5">
      <c r="A235" s="20" t="s">
        <v>0</v>
      </c>
      <c r="B235" s="2" t="s">
        <v>1</v>
      </c>
      <c r="C235" s="2" t="s">
        <v>2</v>
      </c>
      <c r="D235" s="20" t="s">
        <v>112</v>
      </c>
      <c r="E235" s="29" t="s">
        <v>4</v>
      </c>
    </row>
    <row r="236" spans="1:5" ht="16.5">
      <c r="A236" s="7">
        <v>37</v>
      </c>
      <c r="B236" s="9">
        <v>1610455</v>
      </c>
      <c r="C236" s="9" t="s">
        <v>64</v>
      </c>
      <c r="D236" s="10">
        <v>67.680000000000007</v>
      </c>
      <c r="E236" s="9">
        <v>73</v>
      </c>
    </row>
    <row r="237" spans="1:5" ht="16.5">
      <c r="A237" s="10">
        <v>38</v>
      </c>
      <c r="B237" s="9">
        <v>1607205</v>
      </c>
      <c r="C237" s="9" t="s">
        <v>65</v>
      </c>
      <c r="D237" s="10">
        <v>67.680000000000007</v>
      </c>
      <c r="E237" s="9">
        <v>69.92</v>
      </c>
    </row>
    <row r="238" spans="1:5" ht="16.5">
      <c r="A238" s="10">
        <v>39</v>
      </c>
      <c r="B238" s="9">
        <v>1610172</v>
      </c>
      <c r="C238" s="9" t="s">
        <v>66</v>
      </c>
      <c r="D238" s="10">
        <v>67.47</v>
      </c>
      <c r="E238" s="9"/>
    </row>
    <row r="239" spans="1:5" ht="16.5">
      <c r="A239" s="10">
        <v>40</v>
      </c>
      <c r="B239" s="9">
        <v>1609126</v>
      </c>
      <c r="C239" s="9" t="s">
        <v>67</v>
      </c>
      <c r="D239" s="10">
        <v>67.16</v>
      </c>
      <c r="E239" s="9"/>
    </row>
    <row r="240" spans="1:5" ht="16.5">
      <c r="A240" s="7">
        <v>41</v>
      </c>
      <c r="B240" s="9">
        <v>1610689</v>
      </c>
      <c r="C240" s="9" t="s">
        <v>68</v>
      </c>
      <c r="D240" s="10">
        <v>67.11</v>
      </c>
      <c r="E240" s="9">
        <v>70.92</v>
      </c>
    </row>
    <row r="241" spans="1:5" ht="16.5">
      <c r="A241" s="10">
        <v>42</v>
      </c>
      <c r="B241" s="9">
        <v>1610202</v>
      </c>
      <c r="C241" s="9" t="s">
        <v>69</v>
      </c>
      <c r="D241" s="10">
        <v>67.11</v>
      </c>
      <c r="E241" s="9">
        <v>68.67</v>
      </c>
    </row>
    <row r="242" spans="1:5" ht="16.5">
      <c r="A242" s="10">
        <v>43</v>
      </c>
      <c r="B242" s="9">
        <v>1611350</v>
      </c>
      <c r="C242" s="9" t="s">
        <v>71</v>
      </c>
      <c r="D242" s="10">
        <v>66.63</v>
      </c>
      <c r="E242" s="9"/>
    </row>
    <row r="243" spans="1:5" ht="16.5">
      <c r="A243" s="10">
        <v>44</v>
      </c>
      <c r="B243" s="9">
        <v>1609179</v>
      </c>
      <c r="C243" s="9" t="s">
        <v>72</v>
      </c>
      <c r="D243" s="10">
        <v>66.319999999999993</v>
      </c>
      <c r="E243" s="9"/>
    </row>
    <row r="244" spans="1:5" ht="16.5">
      <c r="A244" s="7">
        <v>45</v>
      </c>
      <c r="B244" s="6">
        <v>1610036</v>
      </c>
      <c r="C244" s="6" t="s">
        <v>75</v>
      </c>
      <c r="D244" s="7">
        <v>65.680000000000007</v>
      </c>
      <c r="E244" s="9"/>
    </row>
    <row r="245" spans="1:5" ht="16.5">
      <c r="A245" s="10">
        <v>46</v>
      </c>
      <c r="B245" s="9">
        <v>1610460</v>
      </c>
      <c r="C245" s="9" t="s">
        <v>78</v>
      </c>
      <c r="D245" s="10">
        <v>64.739999999999995</v>
      </c>
      <c r="E245" s="9"/>
    </row>
    <row r="246" spans="1:5" ht="16.5">
      <c r="A246" s="10">
        <v>47</v>
      </c>
      <c r="B246" s="6">
        <v>1611025</v>
      </c>
      <c r="C246" s="6" t="s">
        <v>82</v>
      </c>
      <c r="D246" s="7">
        <v>63.21</v>
      </c>
      <c r="E246" s="9"/>
    </row>
    <row r="247" spans="1:5" ht="16.5">
      <c r="A247" s="10">
        <v>48</v>
      </c>
      <c r="B247" s="9">
        <v>1609106</v>
      </c>
      <c r="C247" s="9" t="s">
        <v>83</v>
      </c>
      <c r="D247" s="10">
        <v>63</v>
      </c>
      <c r="E247" s="9"/>
    </row>
    <row r="248" spans="1:5" ht="16.5">
      <c r="A248" s="7">
        <v>49</v>
      </c>
      <c r="B248" s="9">
        <v>1608686</v>
      </c>
      <c r="C248" s="9" t="s">
        <v>86</v>
      </c>
      <c r="D248" s="10">
        <v>62.58</v>
      </c>
      <c r="E248" s="30"/>
    </row>
    <row r="249" spans="1:5" ht="16.5">
      <c r="A249" s="10">
        <v>50</v>
      </c>
      <c r="B249" s="9">
        <v>1611030</v>
      </c>
      <c r="C249" s="9" t="s">
        <v>88</v>
      </c>
      <c r="D249" s="10">
        <v>62.32</v>
      </c>
      <c r="E249" s="9"/>
    </row>
    <row r="250" spans="1:5" ht="16.5">
      <c r="A250" s="10">
        <v>51</v>
      </c>
      <c r="B250" s="9">
        <v>1609599</v>
      </c>
      <c r="C250" s="9" t="s">
        <v>89</v>
      </c>
      <c r="D250" s="10">
        <v>61.95</v>
      </c>
      <c r="E250" s="9"/>
    </row>
    <row r="251" spans="1:5" ht="16.5">
      <c r="A251" s="10">
        <v>52</v>
      </c>
      <c r="B251" s="9">
        <v>1610650</v>
      </c>
      <c r="C251" s="9" t="s">
        <v>90</v>
      </c>
      <c r="D251" s="10">
        <v>61.74</v>
      </c>
      <c r="E251" s="9"/>
    </row>
    <row r="252" spans="1:5" ht="16.5">
      <c r="A252" s="7">
        <v>53</v>
      </c>
      <c r="B252" s="9">
        <v>1610751</v>
      </c>
      <c r="C252" s="9" t="s">
        <v>91</v>
      </c>
      <c r="D252" s="10">
        <v>61.42</v>
      </c>
      <c r="E252" s="9"/>
    </row>
    <row r="253" spans="1:5" ht="16.5">
      <c r="A253" s="10">
        <v>54</v>
      </c>
      <c r="B253" s="9">
        <v>1610490</v>
      </c>
      <c r="C253" s="9" t="s">
        <v>94</v>
      </c>
      <c r="D253" s="10">
        <v>61</v>
      </c>
      <c r="E253" s="9"/>
    </row>
    <row r="254" spans="1:5" ht="16.5">
      <c r="A254" s="10">
        <v>55</v>
      </c>
      <c r="B254" s="6">
        <v>1611516</v>
      </c>
      <c r="C254" s="6" t="s">
        <v>96</v>
      </c>
      <c r="D254" s="7">
        <v>59.84</v>
      </c>
      <c r="E254" s="9">
        <v>70.16</v>
      </c>
    </row>
    <row r="255" spans="1:5" ht="16.5">
      <c r="A255" s="10">
        <v>56</v>
      </c>
      <c r="B255" s="9">
        <v>1609876</v>
      </c>
      <c r="C255" s="9" t="s">
        <v>97</v>
      </c>
      <c r="D255" s="10">
        <v>59.84</v>
      </c>
      <c r="E255" s="9">
        <v>54.5</v>
      </c>
    </row>
    <row r="256" spans="1:5" ht="16.5">
      <c r="A256" s="7">
        <v>57</v>
      </c>
      <c r="B256" s="6">
        <v>1609959</v>
      </c>
      <c r="C256" s="6" t="s">
        <v>99</v>
      </c>
      <c r="D256" s="7">
        <v>59.21</v>
      </c>
      <c r="E256" s="9"/>
    </row>
    <row r="257" spans="1:5" ht="16.5">
      <c r="A257" s="10">
        <v>58</v>
      </c>
      <c r="B257" s="9">
        <v>1607695</v>
      </c>
      <c r="C257" s="9" t="s">
        <v>101</v>
      </c>
      <c r="D257" s="10">
        <v>58.95</v>
      </c>
      <c r="E257" s="9"/>
    </row>
    <row r="258" spans="1:5" ht="16.5">
      <c r="A258" s="10">
        <v>59</v>
      </c>
      <c r="B258" s="6">
        <v>1611705</v>
      </c>
      <c r="C258" s="6" t="s">
        <v>102</v>
      </c>
      <c r="D258" s="7">
        <v>58.68</v>
      </c>
      <c r="E258" s="9"/>
    </row>
    <row r="259" spans="1:5" ht="16.5">
      <c r="A259" s="10">
        <v>60</v>
      </c>
      <c r="B259" s="9">
        <v>1611218</v>
      </c>
      <c r="C259" s="9" t="s">
        <v>103</v>
      </c>
      <c r="D259" s="10">
        <v>58.58</v>
      </c>
      <c r="E259" s="9"/>
    </row>
    <row r="260" spans="1:5" ht="16.5">
      <c r="A260" s="7">
        <v>61</v>
      </c>
      <c r="B260" s="9">
        <v>1611034</v>
      </c>
      <c r="C260" s="9" t="s">
        <v>105</v>
      </c>
      <c r="D260" s="10">
        <v>57.84</v>
      </c>
      <c r="E260" s="9"/>
    </row>
    <row r="261" spans="1:5" ht="16.5">
      <c r="A261" s="16">
        <v>62</v>
      </c>
      <c r="B261" s="15">
        <v>1610502</v>
      </c>
      <c r="C261" s="15" t="s">
        <v>107</v>
      </c>
      <c r="D261" s="16">
        <v>56.21</v>
      </c>
      <c r="E261" s="15"/>
    </row>
    <row r="262" spans="1:5" ht="16.5">
      <c r="A262" s="10">
        <v>63</v>
      </c>
      <c r="B262" s="9">
        <v>1611460</v>
      </c>
      <c r="C262" s="9" t="s">
        <v>108</v>
      </c>
      <c r="D262" s="10">
        <v>55.79</v>
      </c>
      <c r="E262" s="9"/>
    </row>
  </sheetData>
  <mergeCells count="1">
    <mergeCell ref="B108:E109"/>
  </mergeCells>
  <pageMargins left="0.7" right="0.7" top="0.75" bottom="0.75" header="0.3" footer="0.3"/>
  <pageSetup orientation="portrait" verticalDpi="0" r:id="rId1"/>
  <headerFooter>
    <oddHeader>&amp;C&amp;"Arial,Bold"&amp;16Modern College of Arts, Science and Commerce, Ganeshkhind, Pune 411016</oddHeader>
    <oddFooter>&amp;C&amp;"-,Bold"Please refer to counseling notice for M. Sc. I admission already uploaded on the website&amp;"-,Regular"
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Modern</dc:creator>
  <cp:lastModifiedBy>Modern</cp:lastModifiedBy>
  <dcterms:created xsi:type="dcterms:W3CDTF">2016-07-02T10:53:17Z</dcterms:created>
  <dcterms:modified xsi:type="dcterms:W3CDTF">2016-07-02T12:11:45Z</dcterms:modified>
</cp:coreProperties>
</file>